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S:\Internal\Share\School Recognition -A+\FY24\"/>
    </mc:Choice>
  </mc:AlternateContent>
  <xr:revisionPtr revIDLastSave="0" documentId="8_{006360B8-411A-4241-8314-264B48F001A6}" xr6:coauthVersionLast="47" xr6:coauthVersionMax="47" xr10:uidLastSave="{00000000-0000-0000-0000-000000000000}"/>
  <bookViews>
    <workbookView xWindow="-28920" yWindow="-4620" windowWidth="29040" windowHeight="15840" firstSheet="2" activeTab="2" xr2:uid="{00000000-000D-0000-FFFF-FFFF00000000}"/>
  </bookViews>
  <sheets>
    <sheet name="Award" sheetId="8" state="hidden" r:id="rId1"/>
    <sheet name="fy18award" sheetId="9" state="hidden" r:id="rId2"/>
    <sheet name="Blank Worksheet" sheetId="4" r:id="rId3"/>
    <sheet name="Sample Worksheet" sheetId="6" r:id="rId4"/>
    <sheet name="fy19award" sheetId="10" state="hidden" r:id="rId5"/>
    <sheet name="dept" sheetId="7" state="hidden" r:id="rId6"/>
  </sheets>
  <definedNames>
    <definedName name="myAward">Award!$B$1:$C$106</definedName>
    <definedName name="myDept">dept!$A$1:$B$364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 l="1"/>
  <c r="C3" i="4" l="1"/>
  <c r="C68" i="8" l="1"/>
  <c r="E17" i="6"/>
  <c r="F17" i="6" s="1"/>
  <c r="G17" i="6" s="1"/>
  <c r="E28" i="4"/>
  <c r="F28" i="4" l="1"/>
  <c r="G28" i="4" s="1"/>
  <c r="E10" i="4" l="1"/>
  <c r="E9" i="4"/>
  <c r="F9" i="4" s="1"/>
  <c r="F10" i="4" l="1"/>
  <c r="G10" i="4" s="1"/>
  <c r="E30" i="4"/>
  <c r="F30" i="4" s="1"/>
  <c r="H30" i="4"/>
  <c r="I30" i="4" s="1"/>
  <c r="E31" i="4"/>
  <c r="F31" i="4" s="1"/>
  <c r="H31" i="4"/>
  <c r="E32" i="4"/>
  <c r="F32" i="4" s="1"/>
  <c r="H32" i="4"/>
  <c r="I32" i="4" s="1"/>
  <c r="E33" i="4"/>
  <c r="F33" i="4" s="1"/>
  <c r="H33" i="4"/>
  <c r="I33" i="4" s="1"/>
  <c r="E34" i="4"/>
  <c r="F34" i="4" s="1"/>
  <c r="H34" i="4"/>
  <c r="I34" i="4" s="1"/>
  <c r="E35" i="4"/>
  <c r="F35" i="4" s="1"/>
  <c r="H35" i="4"/>
  <c r="I35" i="4" s="1"/>
  <c r="E36" i="4"/>
  <c r="F36" i="4" s="1"/>
  <c r="G36" i="4" s="1"/>
  <c r="H36" i="4"/>
  <c r="I36" i="4" s="1"/>
  <c r="E37" i="4"/>
  <c r="F37" i="4" s="1"/>
  <c r="H37" i="4"/>
  <c r="I37" i="4" s="1"/>
  <c r="E38" i="4"/>
  <c r="F38" i="4" s="1"/>
  <c r="H38" i="4"/>
  <c r="I38" i="4" s="1"/>
  <c r="E39" i="4"/>
  <c r="F39" i="4" s="1"/>
  <c r="H39" i="4"/>
  <c r="I39" i="4" s="1"/>
  <c r="E40" i="4"/>
  <c r="F40" i="4" s="1"/>
  <c r="G40" i="4" s="1"/>
  <c r="H40" i="4"/>
  <c r="I40" i="4" s="1"/>
  <c r="E41" i="4"/>
  <c r="H41" i="4"/>
  <c r="I41" i="4" s="1"/>
  <c r="E42" i="4"/>
  <c r="F42" i="4" s="1"/>
  <c r="G42" i="4" s="1"/>
  <c r="H42" i="4"/>
  <c r="I42" i="4" s="1"/>
  <c r="E43" i="4"/>
  <c r="F43" i="4" s="1"/>
  <c r="H43" i="4"/>
  <c r="I43" i="4" s="1"/>
  <c r="E44" i="4"/>
  <c r="H44" i="4"/>
  <c r="I44" i="4" s="1"/>
  <c r="E45" i="4"/>
  <c r="F45" i="4" s="1"/>
  <c r="H45" i="4"/>
  <c r="E46" i="4"/>
  <c r="F46" i="4" s="1"/>
  <c r="H46" i="4"/>
  <c r="I46" i="4" s="1"/>
  <c r="E47" i="4"/>
  <c r="F47" i="4" s="1"/>
  <c r="H47" i="4"/>
  <c r="E48" i="4"/>
  <c r="F48" i="4" s="1"/>
  <c r="H48" i="4"/>
  <c r="I48" i="4" s="1"/>
  <c r="E49" i="4"/>
  <c r="F49" i="4" s="1"/>
  <c r="H49" i="4"/>
  <c r="E50" i="4"/>
  <c r="F50" i="4" s="1"/>
  <c r="H50" i="4"/>
  <c r="I50" i="4" s="1"/>
  <c r="E51" i="4"/>
  <c r="F51" i="4" s="1"/>
  <c r="H51" i="4"/>
  <c r="I51" i="4" s="1"/>
  <c r="E52" i="4"/>
  <c r="H52" i="4"/>
  <c r="I52" i="4" s="1"/>
  <c r="E53" i="4"/>
  <c r="F53" i="4" s="1"/>
  <c r="H53" i="4"/>
  <c r="I53" i="4" s="1"/>
  <c r="E54" i="4"/>
  <c r="F54" i="4" s="1"/>
  <c r="H54" i="4"/>
  <c r="I54" i="4" s="1"/>
  <c r="E55" i="4"/>
  <c r="F55" i="4" s="1"/>
  <c r="H55" i="4"/>
  <c r="I55" i="4" s="1"/>
  <c r="E56" i="4"/>
  <c r="F56" i="4" s="1"/>
  <c r="G56" i="4" s="1"/>
  <c r="H56" i="4"/>
  <c r="I56" i="4" s="1"/>
  <c r="E16" i="4"/>
  <c r="H16" i="4"/>
  <c r="I16" i="4" s="1"/>
  <c r="E17" i="4"/>
  <c r="F17" i="4" s="1"/>
  <c r="H17" i="4"/>
  <c r="I17" i="4" s="1"/>
  <c r="E18" i="4"/>
  <c r="F18" i="4" s="1"/>
  <c r="H18" i="4"/>
  <c r="I18" i="4" s="1"/>
  <c r="E19" i="4"/>
  <c r="F19" i="4" s="1"/>
  <c r="G19" i="4" s="1"/>
  <c r="H19" i="4"/>
  <c r="I19" i="4" s="1"/>
  <c r="E20" i="4"/>
  <c r="F20" i="4" s="1"/>
  <c r="H20" i="4"/>
  <c r="E21" i="4"/>
  <c r="F21" i="4" s="1"/>
  <c r="H21" i="4"/>
  <c r="I21" i="4" s="1"/>
  <c r="E22" i="4"/>
  <c r="F22" i="4" s="1"/>
  <c r="H22" i="4"/>
  <c r="I22" i="4" s="1"/>
  <c r="E23" i="4"/>
  <c r="F23" i="4" s="1"/>
  <c r="H23" i="4"/>
  <c r="I23" i="4" s="1"/>
  <c r="E24" i="4"/>
  <c r="F24" i="4" s="1"/>
  <c r="H24" i="4"/>
  <c r="E25" i="4"/>
  <c r="F25" i="4" s="1"/>
  <c r="H25" i="4"/>
  <c r="I25" i="4" s="1"/>
  <c r="E26" i="4"/>
  <c r="F26" i="4" s="1"/>
  <c r="H26" i="4"/>
  <c r="I26" i="4" s="1"/>
  <c r="E27" i="4"/>
  <c r="H27" i="4"/>
  <c r="I27" i="4" s="1"/>
  <c r="E29" i="4"/>
  <c r="F29" i="4" s="1"/>
  <c r="H29" i="4"/>
  <c r="I29" i="4" s="1"/>
  <c r="I45" i="4" l="1"/>
  <c r="J45" i="4" s="1"/>
  <c r="I20" i="4"/>
  <c r="J20" i="4" s="1"/>
  <c r="I49" i="4"/>
  <c r="J49" i="4" s="1"/>
  <c r="I31" i="4"/>
  <c r="J31" i="4" s="1"/>
  <c r="I47" i="4"/>
  <c r="J47" i="4" s="1"/>
  <c r="I24" i="4"/>
  <c r="J24" i="4" s="1"/>
  <c r="J43" i="4"/>
  <c r="F52" i="4"/>
  <c r="G52" i="4" s="1"/>
  <c r="G50" i="4"/>
  <c r="J33" i="4"/>
  <c r="F27" i="4"/>
  <c r="G27" i="4" s="1"/>
  <c r="J16" i="4"/>
  <c r="F44" i="4"/>
  <c r="G44" i="4" s="1"/>
  <c r="J41" i="4"/>
  <c r="G30" i="4"/>
  <c r="G54" i="4"/>
  <c r="G34" i="4"/>
  <c r="J26" i="4"/>
  <c r="J55" i="4"/>
  <c r="G38" i="4"/>
  <c r="G21" i="4"/>
  <c r="J51" i="4"/>
  <c r="G25" i="4"/>
  <c r="J18" i="4"/>
  <c r="J39" i="4"/>
  <c r="G46" i="4"/>
  <c r="J35" i="4"/>
  <c r="J22" i="4"/>
  <c r="G17" i="4"/>
  <c r="G55" i="4"/>
  <c r="G39" i="4"/>
  <c r="G29" i="4"/>
  <c r="G53" i="4"/>
  <c r="G37" i="4"/>
  <c r="G26" i="4"/>
  <c r="G51" i="4"/>
  <c r="G35" i="4"/>
  <c r="G24" i="4"/>
  <c r="G49" i="4"/>
  <c r="G33" i="4"/>
  <c r="G22" i="4"/>
  <c r="G47" i="4"/>
  <c r="G31" i="4"/>
  <c r="J29" i="4"/>
  <c r="G23" i="4"/>
  <c r="G20" i="4"/>
  <c r="J53" i="4"/>
  <c r="G48" i="4"/>
  <c r="G45" i="4"/>
  <c r="J37" i="4"/>
  <c r="G32" i="4"/>
  <c r="G18" i="4"/>
  <c r="F16" i="4"/>
  <c r="G16" i="4" s="1"/>
  <c r="G43" i="4"/>
  <c r="F41" i="4"/>
  <c r="G41" i="4" s="1"/>
  <c r="J56" i="4"/>
  <c r="J54" i="4"/>
  <c r="J52" i="4"/>
  <c r="J50" i="4"/>
  <c r="J48" i="4"/>
  <c r="J46" i="4"/>
  <c r="J44" i="4"/>
  <c r="J42" i="4"/>
  <c r="J40" i="4"/>
  <c r="J38" i="4"/>
  <c r="J36" i="4"/>
  <c r="J34" i="4"/>
  <c r="J32" i="4"/>
  <c r="J30" i="4"/>
  <c r="J27" i="4"/>
  <c r="J25" i="4"/>
  <c r="J23" i="4"/>
  <c r="J21" i="4"/>
  <c r="J19" i="4"/>
  <c r="J17" i="4"/>
  <c r="E12" i="4"/>
  <c r="F12" i="4" s="1"/>
  <c r="G12" i="4" s="1"/>
  <c r="H12" i="4"/>
  <c r="I12" i="4" s="1"/>
  <c r="E13" i="4"/>
  <c r="F13" i="4" s="1"/>
  <c r="H13" i="4"/>
  <c r="I13" i="4" s="1"/>
  <c r="J12" i="4" l="1"/>
  <c r="J13" i="4"/>
  <c r="G13" i="4"/>
  <c r="E15" i="4" l="1"/>
  <c r="F15" i="4" s="1"/>
  <c r="H15" i="4"/>
  <c r="I15" i="4" s="1"/>
  <c r="G15" i="4" l="1"/>
  <c r="J15" i="4"/>
  <c r="F70" i="4"/>
  <c r="E70" i="4"/>
  <c r="F69" i="4"/>
  <c r="E69" i="4"/>
  <c r="F68" i="4"/>
  <c r="E68" i="4"/>
  <c r="F67" i="4"/>
  <c r="E67" i="4"/>
  <c r="F66" i="4"/>
  <c r="E66" i="4"/>
  <c r="F65" i="4"/>
  <c r="E65" i="4"/>
  <c r="F64" i="4"/>
  <c r="E64" i="4"/>
  <c r="F63" i="4"/>
  <c r="E63" i="4"/>
  <c r="F62" i="4"/>
  <c r="E62" i="4"/>
  <c r="E21" i="6" l="1"/>
  <c r="F21" i="6" s="1"/>
  <c r="H21" i="6"/>
  <c r="I21" i="6" s="1"/>
  <c r="E22" i="6"/>
  <c r="F22" i="6" s="1"/>
  <c r="G22" i="6" s="1"/>
  <c r="H22" i="6"/>
  <c r="I22" i="6" s="1"/>
  <c r="E23" i="6"/>
  <c r="F23" i="6" s="1"/>
  <c r="H23" i="6"/>
  <c r="I23" i="6" s="1"/>
  <c r="E24" i="6"/>
  <c r="F24" i="6" s="1"/>
  <c r="H24" i="6"/>
  <c r="I24" i="6" s="1"/>
  <c r="E25" i="6"/>
  <c r="F25" i="6" s="1"/>
  <c r="H25" i="6"/>
  <c r="E26" i="6"/>
  <c r="F26" i="6" s="1"/>
  <c r="G26" i="6" s="1"/>
  <c r="H26" i="6"/>
  <c r="I26" i="6" s="1"/>
  <c r="E27" i="6"/>
  <c r="F27" i="6" s="1"/>
  <c r="H27" i="6"/>
  <c r="I27" i="6" s="1"/>
  <c r="J27" i="6" s="1"/>
  <c r="E28" i="6"/>
  <c r="F28" i="6" s="1"/>
  <c r="G28" i="6" s="1"/>
  <c r="H28" i="6"/>
  <c r="E29" i="6"/>
  <c r="F29" i="6" s="1"/>
  <c r="G29" i="6" s="1"/>
  <c r="H29" i="6"/>
  <c r="I29" i="6" s="1"/>
  <c r="E30" i="6"/>
  <c r="F30" i="6" s="1"/>
  <c r="H30" i="6"/>
  <c r="I30" i="6" s="1"/>
  <c r="E31" i="6"/>
  <c r="F31" i="6" s="1"/>
  <c r="H31" i="6"/>
  <c r="I31" i="6" s="1"/>
  <c r="E32" i="6"/>
  <c r="F32" i="6" s="1"/>
  <c r="H32" i="6"/>
  <c r="I32" i="6" s="1"/>
  <c r="E33" i="6"/>
  <c r="F33" i="6" s="1"/>
  <c r="H33" i="6"/>
  <c r="E34" i="6"/>
  <c r="F34" i="6" s="1"/>
  <c r="G34" i="6" s="1"/>
  <c r="H34" i="6"/>
  <c r="I34" i="6" s="1"/>
  <c r="E35" i="6"/>
  <c r="F35" i="6" s="1"/>
  <c r="H35" i="6"/>
  <c r="I35" i="6" s="1"/>
  <c r="J35" i="6" s="1"/>
  <c r="E36" i="6"/>
  <c r="F36" i="6" s="1"/>
  <c r="G36" i="6" s="1"/>
  <c r="H36" i="6"/>
  <c r="I36" i="6" s="1"/>
  <c r="E37" i="6"/>
  <c r="F37" i="6" s="1"/>
  <c r="G37" i="6" s="1"/>
  <c r="H37" i="6"/>
  <c r="I37" i="6" s="1"/>
  <c r="E38" i="6"/>
  <c r="F38" i="6" s="1"/>
  <c r="H38" i="6"/>
  <c r="I38" i="6" s="1"/>
  <c r="E39" i="6"/>
  <c r="F39" i="6" s="1"/>
  <c r="H39" i="6"/>
  <c r="I39" i="6" s="1"/>
  <c r="E40" i="6"/>
  <c r="F40" i="6" s="1"/>
  <c r="H40" i="6"/>
  <c r="I40" i="6" s="1"/>
  <c r="E41" i="6"/>
  <c r="F41" i="6" s="1"/>
  <c r="H41" i="6"/>
  <c r="E42" i="6"/>
  <c r="F42" i="6" s="1"/>
  <c r="G42" i="6" s="1"/>
  <c r="H42" i="6"/>
  <c r="I42" i="6" s="1"/>
  <c r="E43" i="6"/>
  <c r="F43" i="6" s="1"/>
  <c r="H43" i="6"/>
  <c r="I43" i="6" s="1"/>
  <c r="J43" i="6" s="1"/>
  <c r="E44" i="6"/>
  <c r="F44" i="6" s="1"/>
  <c r="G44" i="6" s="1"/>
  <c r="H44" i="6"/>
  <c r="I44" i="6" s="1"/>
  <c r="E45" i="6"/>
  <c r="F45" i="6" s="1"/>
  <c r="G45" i="6" s="1"/>
  <c r="H45" i="6"/>
  <c r="I45" i="6" s="1"/>
  <c r="E46" i="6"/>
  <c r="F46" i="6" s="1"/>
  <c r="H46" i="6"/>
  <c r="I46" i="6" s="1"/>
  <c r="E47" i="6"/>
  <c r="F47" i="6" s="1"/>
  <c r="H47" i="6"/>
  <c r="I47" i="6" s="1"/>
  <c r="C3" i="6"/>
  <c r="M4" i="4" l="1"/>
  <c r="G23" i="6"/>
  <c r="J42" i="6"/>
  <c r="J44" i="6"/>
  <c r="G38" i="6"/>
  <c r="G21" i="6"/>
  <c r="G30" i="6"/>
  <c r="I28" i="6"/>
  <c r="J28" i="6" s="1"/>
  <c r="J26" i="6"/>
  <c r="G47" i="6"/>
  <c r="G33" i="6"/>
  <c r="G39" i="6"/>
  <c r="J36" i="6"/>
  <c r="J34" i="6"/>
  <c r="G43" i="6"/>
  <c r="G46" i="6"/>
  <c r="G35" i="6"/>
  <c r="G27" i="6"/>
  <c r="G25" i="6"/>
  <c r="G31" i="6"/>
  <c r="G41" i="6"/>
  <c r="J24" i="6"/>
  <c r="J47" i="6"/>
  <c r="J39" i="6"/>
  <c r="J31" i="6"/>
  <c r="J23" i="6"/>
  <c r="J40" i="6"/>
  <c r="J32" i="6"/>
  <c r="I41" i="6"/>
  <c r="J41" i="6" s="1"/>
  <c r="I33" i="6"/>
  <c r="J33" i="6" s="1"/>
  <c r="I25" i="6"/>
  <c r="J25" i="6" s="1"/>
  <c r="G40" i="6"/>
  <c r="G32" i="6"/>
  <c r="G24" i="6"/>
  <c r="J45" i="6"/>
  <c r="J37" i="6"/>
  <c r="J29" i="6"/>
  <c r="J21" i="6"/>
  <c r="J46" i="6"/>
  <c r="J38" i="6"/>
  <c r="J30" i="6"/>
  <c r="J22" i="6"/>
  <c r="F61" i="6"/>
  <c r="E61" i="6"/>
  <c r="F60" i="6"/>
  <c r="E60" i="6"/>
  <c r="F59" i="6"/>
  <c r="E59" i="6"/>
  <c r="F58" i="6"/>
  <c r="E58" i="6"/>
  <c r="F57" i="6"/>
  <c r="E57" i="6"/>
  <c r="F56" i="6"/>
  <c r="E56" i="6"/>
  <c r="F55" i="6"/>
  <c r="E55" i="6"/>
  <c r="F54" i="6"/>
  <c r="E54" i="6"/>
  <c r="F53" i="6"/>
  <c r="E53" i="6"/>
  <c r="E9" i="6"/>
  <c r="E10" i="6"/>
  <c r="F10" i="6" s="1"/>
  <c r="E11" i="6"/>
  <c r="E12" i="6"/>
  <c r="F12" i="6" s="1"/>
  <c r="E13" i="6"/>
  <c r="F13" i="6" s="1"/>
  <c r="E14" i="6"/>
  <c r="E15" i="6"/>
  <c r="E16" i="6"/>
  <c r="E18" i="6"/>
  <c r="F18" i="6" s="1"/>
  <c r="E19" i="6"/>
  <c r="H19" i="6" s="1"/>
  <c r="I19" i="6" s="1"/>
  <c r="E20" i="6"/>
  <c r="F20" i="6" s="1"/>
  <c r="H20" i="6"/>
  <c r="I20" i="6" s="1"/>
  <c r="D48" i="6"/>
  <c r="E11" i="4"/>
  <c r="F11" i="4" s="1"/>
  <c r="G11" i="4" s="1"/>
  <c r="E14" i="4"/>
  <c r="F14" i="4" s="1"/>
  <c r="H14" i="4"/>
  <c r="D57" i="4"/>
  <c r="I14" i="4" l="1"/>
  <c r="J14" i="4" s="1"/>
  <c r="F57" i="4"/>
  <c r="E57" i="4"/>
  <c r="G18" i="6"/>
  <c r="F15" i="6"/>
  <c r="G15" i="6" s="1"/>
  <c r="H10" i="4"/>
  <c r="I10" i="4" s="1"/>
  <c r="H11" i="4"/>
  <c r="I11" i="4" s="1"/>
  <c r="H9" i="4"/>
  <c r="H12" i="6"/>
  <c r="I12" i="6" s="1"/>
  <c r="G12" i="6"/>
  <c r="F14" i="6"/>
  <c r="G14" i="6" s="1"/>
  <c r="F11" i="6"/>
  <c r="G11" i="6" s="1"/>
  <c r="F9" i="6"/>
  <c r="G9" i="6" s="1"/>
  <c r="H10" i="6"/>
  <c r="I10" i="6" s="1"/>
  <c r="G10" i="6"/>
  <c r="G13" i="6"/>
  <c r="G20" i="6"/>
  <c r="F19" i="6"/>
  <c r="G19" i="6" s="1"/>
  <c r="F16" i="6"/>
  <c r="G16" i="6" s="1"/>
  <c r="H14" i="6"/>
  <c r="I14" i="6" s="1"/>
  <c r="G14" i="4"/>
  <c r="J20" i="6"/>
  <c r="H16" i="6"/>
  <c r="I16" i="6" s="1"/>
  <c r="E48" i="6"/>
  <c r="J19" i="6"/>
  <c r="H18" i="6"/>
  <c r="I18" i="6" s="1"/>
  <c r="H15" i="6"/>
  <c r="I15" i="6" s="1"/>
  <c r="H13" i="6"/>
  <c r="I13" i="6" s="1"/>
  <c r="H11" i="6"/>
  <c r="I11" i="6" s="1"/>
  <c r="H9" i="6"/>
  <c r="I9" i="6" s="1"/>
  <c r="I9" i="4" l="1"/>
  <c r="J9" i="4" s="1"/>
  <c r="G9" i="4"/>
  <c r="G57" i="4" s="1"/>
  <c r="H63" i="4" s="1"/>
  <c r="J16" i="6"/>
  <c r="G48" i="6"/>
  <c r="J10" i="4"/>
  <c r="J11" i="4"/>
  <c r="J12" i="6"/>
  <c r="J10" i="6"/>
  <c r="J14" i="6"/>
  <c r="F48" i="6"/>
  <c r="J11" i="6"/>
  <c r="J15" i="6"/>
  <c r="J18" i="6"/>
  <c r="J9" i="6"/>
  <c r="J13" i="6"/>
  <c r="H65" i="4" l="1"/>
  <c r="H67" i="4"/>
  <c r="H69" i="4"/>
  <c r="H64" i="4"/>
  <c r="H68" i="4"/>
  <c r="H70" i="4"/>
  <c r="H66" i="4"/>
  <c r="H58" i="6"/>
  <c r="H57" i="6"/>
  <c r="H56" i="6"/>
  <c r="H55" i="6"/>
  <c r="H54" i="6"/>
  <c r="H61" i="6"/>
  <c r="H60" i="6"/>
  <c r="H59" i="6"/>
  <c r="H62" i="4" l="1"/>
  <c r="H53" i="6"/>
</calcChain>
</file>

<file path=xl/sharedStrings.xml><?xml version="1.0" encoding="utf-8"?>
<sst xmlns="http://schemas.openxmlformats.org/spreadsheetml/2006/main" count="3493" uniqueCount="1541">
  <si>
    <t>CHARGES TO SCHOOL RECOGNITION FUNDS</t>
  </si>
  <si>
    <t>Employee Description</t>
  </si>
  <si>
    <t># of Staff Members</t>
  </si>
  <si>
    <t>TOTAL CHARGE TO A+ BUDGET</t>
  </si>
  <si>
    <t>TOTAL</t>
  </si>
  <si>
    <t xml:space="preserve"> </t>
  </si>
  <si>
    <t>Teachers (Group 2)</t>
  </si>
  <si>
    <t>Teachers (Group 3)</t>
  </si>
  <si>
    <t>Administration</t>
  </si>
  <si>
    <t>Other Support Staff</t>
  </si>
  <si>
    <t>Custodial Staff</t>
  </si>
  <si>
    <t>Security Staff</t>
  </si>
  <si>
    <t>Function#</t>
  </si>
  <si>
    <t>Paraprofessionals</t>
  </si>
  <si>
    <t>Teachers (Group 1)</t>
  </si>
  <si>
    <t>Food Service Staff</t>
  </si>
  <si>
    <t>DECREASE</t>
  </si>
  <si>
    <t>Fund</t>
  </si>
  <si>
    <t>Function</t>
  </si>
  <si>
    <t>Amount</t>
  </si>
  <si>
    <t>INCREASE</t>
  </si>
  <si>
    <t>Budget Amendment Required to Fund A+ Bonuses:</t>
  </si>
  <si>
    <t>Office Staff</t>
  </si>
  <si>
    <t>INDIVIDUAL EMPLOYEE PAYCHECKS</t>
  </si>
  <si>
    <t>Valid Function#</t>
  </si>
  <si>
    <t>Employee Net
Pay</t>
  </si>
  <si>
    <t>NUMBER OF PARTICIPANTS AND BONUS AWARDS</t>
  </si>
  <si>
    <t>Account</t>
  </si>
  <si>
    <t>Local Code</t>
  </si>
  <si>
    <t>Department</t>
  </si>
  <si>
    <t>Budget Manager</t>
  </si>
  <si>
    <t>Employee Bonus Pay</t>
  </si>
  <si>
    <r>
      <t xml:space="preserve">TOTAL Payroll Expense
</t>
    </r>
    <r>
      <rPr>
        <b/>
        <sz val="10"/>
        <rFont val="Arial"/>
        <family val="2"/>
      </rPr>
      <t>(Account 518410)</t>
    </r>
  </si>
  <si>
    <r>
      <t xml:space="preserve">TOTAL Payroll Expense 
</t>
    </r>
    <r>
      <rPr>
        <b/>
        <sz val="10"/>
        <rFont val="Arial"/>
        <family val="2"/>
      </rPr>
      <t>(Account 518410)</t>
    </r>
  </si>
  <si>
    <t>Bonus Amount Per Person
(Gross Pay)</t>
  </si>
  <si>
    <r>
      <t xml:space="preserve">Instructions:  First, enter the school name and school number into the BLUE area of the worksheet heading. Then, enter the bonus amount per person and number of employees in the YELLOW section of the spreadsheet.  The total funding required to make the bonus payments is highlighted in PURPLE.  The payment amounts that should be listed on the spreadsheet submitted to Payroll for processing are highlighted in GREEN.  The required budget transfer is listed at the bottom of the spreadsheet.
</t>
    </r>
    <r>
      <rPr>
        <u/>
        <sz val="12"/>
        <rFont val="Arial Black"/>
        <family val="2"/>
      </rPr>
      <t>Be sure the amount highlighted in purple does not exceed your total available budget for bonuses.</t>
    </r>
  </si>
  <si>
    <r>
      <t xml:space="preserve">Fringe Benefits Expense to be Charged to A+ Budget @ 7.65%             </t>
    </r>
    <r>
      <rPr>
        <b/>
        <sz val="10"/>
        <rFont val="Arial"/>
        <family val="2"/>
      </rPr>
      <t>(Account 521500)</t>
    </r>
  </si>
  <si>
    <t>Dept</t>
  </si>
  <si>
    <t>Descr</t>
  </si>
  <si>
    <t>Manager</t>
  </si>
  <si>
    <t>Division</t>
  </si>
  <si>
    <t>Area</t>
  </si>
  <si>
    <t>Sort</t>
  </si>
  <si>
    <t>Type</t>
  </si>
  <si>
    <t>0000</t>
  </si>
  <si>
    <t>Palm Beach School District</t>
  </si>
  <si>
    <t>0</t>
  </si>
  <si>
    <t/>
  </si>
  <si>
    <t>Misc</t>
  </si>
  <si>
    <t>0005</t>
  </si>
  <si>
    <t>Adult Virtual Academy</t>
  </si>
  <si>
    <t>Sims,Guarn</t>
  </si>
  <si>
    <t>ADULT_ED</t>
  </si>
  <si>
    <t>School</t>
  </si>
  <si>
    <t>0011</t>
  </si>
  <si>
    <t>Hidden Oaks Elementary</t>
  </si>
  <si>
    <t>Myers,Sari S</t>
  </si>
  <si>
    <t>ELEMENTARY</t>
  </si>
  <si>
    <t>0012</t>
  </si>
  <si>
    <t>Hope-Centennial Elementary Sch</t>
  </si>
  <si>
    <t>Tomas Andres,Awilda V</t>
  </si>
  <si>
    <t>0021</t>
  </si>
  <si>
    <t>L C Swain Middle</t>
  </si>
  <si>
    <t>Thomas,James K</t>
  </si>
  <si>
    <t>MIDDLE_SCHOOL</t>
  </si>
  <si>
    <t>0031</t>
  </si>
  <si>
    <t>Waters Edge Comm Elementary</t>
  </si>
  <si>
    <t>Rivelli-Schreiber,Dianne</t>
  </si>
  <si>
    <t>0051</t>
  </si>
  <si>
    <t>Pine Jog Elementary</t>
  </si>
  <si>
    <t>Thomas,Tarachell Vonchella</t>
  </si>
  <si>
    <t>0054</t>
  </si>
  <si>
    <t>Boca Raton Charter School</t>
  </si>
  <si>
    <t>CHARTER</t>
  </si>
  <si>
    <t>0061</t>
  </si>
  <si>
    <t>Everglades Elementary</t>
  </si>
  <si>
    <t>Moore Ross,Dwan</t>
  </si>
  <si>
    <t>0071</t>
  </si>
  <si>
    <t>Jupiter Elementary</t>
  </si>
  <si>
    <t>Smith,Daniel K</t>
  </si>
  <si>
    <t>0081</t>
  </si>
  <si>
    <t>Jupiter High</t>
  </si>
  <si>
    <t>Iannitti,Colleen T</t>
  </si>
  <si>
    <t>HIGH_SCHOOL</t>
  </si>
  <si>
    <t>0083</t>
  </si>
  <si>
    <t>Jupiter High Adult</t>
  </si>
  <si>
    <t>0101</t>
  </si>
  <si>
    <t>Allamanda Elementary</t>
  </si>
  <si>
    <t>Garcia,Marilu</t>
  </si>
  <si>
    <t>0111</t>
  </si>
  <si>
    <t>Palm Beach Gardens Elementary</t>
  </si>
  <si>
    <t>Caracuzzo,Marie</t>
  </si>
  <si>
    <t>0121</t>
  </si>
  <si>
    <t>HL Watkins Middle</t>
  </si>
  <si>
    <t>Hoffman,Donald</t>
  </si>
  <si>
    <t>0131</t>
  </si>
  <si>
    <t>The Conservatory School at NPB</t>
  </si>
  <si>
    <t>Stoupas,Teresa J</t>
  </si>
  <si>
    <t>0141</t>
  </si>
  <si>
    <t>Lake Park Elementary</t>
  </si>
  <si>
    <t>Fleming,Michelle Lee</t>
  </si>
  <si>
    <t>0151</t>
  </si>
  <si>
    <t>Suncoast High</t>
  </si>
  <si>
    <t>Oates,Kevin</t>
  </si>
  <si>
    <t>0191</t>
  </si>
  <si>
    <t>Washington Elementary</t>
  </si>
  <si>
    <t>Edwards,Sandra Y</t>
  </si>
  <si>
    <t>0201</t>
  </si>
  <si>
    <t>John F Kennedy Middle</t>
  </si>
  <si>
    <t>Brooks,Corey L</t>
  </si>
  <si>
    <t>0202</t>
  </si>
  <si>
    <t>Suncoast High Adult Ed Center</t>
  </si>
  <si>
    <t>Long,Camille M</t>
  </si>
  <si>
    <t>0211</t>
  </si>
  <si>
    <t>Lincoln Elementary</t>
  </si>
  <si>
    <t>Porter,Alicia K</t>
  </si>
  <si>
    <t>0271</t>
  </si>
  <si>
    <t>Northmore Elementary</t>
  </si>
  <si>
    <t>Daniels,Vonda B</t>
  </si>
  <si>
    <t>0281</t>
  </si>
  <si>
    <t>Sunset Palms Elementary</t>
  </si>
  <si>
    <t>Riddle,Karen</t>
  </si>
  <si>
    <t>0291</t>
  </si>
  <si>
    <t>Northboro Elementary</t>
  </si>
  <si>
    <t>Harper,Gayle</t>
  </si>
  <si>
    <t>0311</t>
  </si>
  <si>
    <t>Roosevelt Middle</t>
  </si>
  <si>
    <t>McTier,Moneek S</t>
  </si>
  <si>
    <t>0331</t>
  </si>
  <si>
    <t>Adult Education Center</t>
  </si>
  <si>
    <t>Swearingen,Rickey</t>
  </si>
  <si>
    <t>0341</t>
  </si>
  <si>
    <t>Roosevelt Elementary</t>
  </si>
  <si>
    <t>Alleyne,Sharonda</t>
  </si>
  <si>
    <t>0351</t>
  </si>
  <si>
    <t>Westward Elementary</t>
  </si>
  <si>
    <t>Brooks,Bobbie E</t>
  </si>
  <si>
    <t>0361</t>
  </si>
  <si>
    <t>U B Kinsey-Palmview Elementary</t>
  </si>
  <si>
    <t>Howard,Adrienne D</t>
  </si>
  <si>
    <t>0395</t>
  </si>
  <si>
    <t>AW Dreyfoos School of the Arts</t>
  </si>
  <si>
    <t>Atherley,Susan</t>
  </si>
  <si>
    <t>0421</t>
  </si>
  <si>
    <t>Palm Beach Public</t>
  </si>
  <si>
    <t>Schwab,Christie</t>
  </si>
  <si>
    <t>0481</t>
  </si>
  <si>
    <t>West Gate Elementary</t>
  </si>
  <si>
    <t>Ordonez-Feliciano,Juana P</t>
  </si>
  <si>
    <t>0531</t>
  </si>
  <si>
    <t>Belvedere Elementary</t>
  </si>
  <si>
    <t>Mahar,Ruth</t>
  </si>
  <si>
    <t>0541</t>
  </si>
  <si>
    <t>Conniston Middle</t>
  </si>
  <si>
    <t>Otero,Oscar A</t>
  </si>
  <si>
    <t>0561</t>
  </si>
  <si>
    <t>Palmetto Elementary</t>
  </si>
  <si>
    <t>Harris,Gladys E</t>
  </si>
  <si>
    <t>0572</t>
  </si>
  <si>
    <t>South Olive Elementary</t>
  </si>
  <si>
    <t>Hench,Sharon</t>
  </si>
  <si>
    <t>0581</t>
  </si>
  <si>
    <t>Forest Hill High</t>
  </si>
  <si>
    <t>Stratos,Mary</t>
  </si>
  <si>
    <t>0582</t>
  </si>
  <si>
    <t>Forest Hill High Adult</t>
  </si>
  <si>
    <t>0591</t>
  </si>
  <si>
    <t>Meadow Park Elementary</t>
  </si>
  <si>
    <t>Arnette,Pamela W</t>
  </si>
  <si>
    <t>0601</t>
  </si>
  <si>
    <t>Berkshire Elementary</t>
  </si>
  <si>
    <t>Perez,Diana L</t>
  </si>
  <si>
    <t>0611</t>
  </si>
  <si>
    <t>Palm Springs Middle</t>
  </si>
  <si>
    <t>Jinks,Sandra M</t>
  </si>
  <si>
    <t>0612</t>
  </si>
  <si>
    <t>Palm Springs Adult</t>
  </si>
  <si>
    <t>0621</t>
  </si>
  <si>
    <t>Forest Hill Elementary</t>
  </si>
  <si>
    <t>Arce-Gonzalez,Ana</t>
  </si>
  <si>
    <t>0631</t>
  </si>
  <si>
    <t>Greenacres Elementary</t>
  </si>
  <si>
    <t>Patterson,Melissa</t>
  </si>
  <si>
    <t>0651</t>
  </si>
  <si>
    <t>Palm Springs Elementary</t>
  </si>
  <si>
    <t>Lewis,Dawn</t>
  </si>
  <si>
    <t>0661</t>
  </si>
  <si>
    <t>Marsh Pointe Elementary</t>
  </si>
  <si>
    <t>Werner,Maureen</t>
  </si>
  <si>
    <t>0664</t>
  </si>
  <si>
    <t>Academy for Positve Lrn</t>
  </si>
  <si>
    <t>0671</t>
  </si>
  <si>
    <t>Highland Elementary</t>
  </si>
  <si>
    <t>Killeen,Brian H</t>
  </si>
  <si>
    <t>0681</t>
  </si>
  <si>
    <t>North Grade Elementary</t>
  </si>
  <si>
    <t>Patterson,Nicole</t>
  </si>
  <si>
    <t>0691</t>
  </si>
  <si>
    <t>Lake Worth High</t>
  </si>
  <si>
    <t>Lockhart,George</t>
  </si>
  <si>
    <t>0692</t>
  </si>
  <si>
    <t>Lake Worth High Adult</t>
  </si>
  <si>
    <t>0741</t>
  </si>
  <si>
    <t>Barton Elementary</t>
  </si>
  <si>
    <t>Sanon,Denise Y</t>
  </si>
  <si>
    <t>0751</t>
  </si>
  <si>
    <t>Lantana Elementary</t>
  </si>
  <si>
    <t>Persek,Elaine</t>
  </si>
  <si>
    <t>0761</t>
  </si>
  <si>
    <t>Lantana Middle</t>
  </si>
  <si>
    <t>Burke,Edward A</t>
  </si>
  <si>
    <t>0762</t>
  </si>
  <si>
    <t>Lantana Middle Adult</t>
  </si>
  <si>
    <t>0771</t>
  </si>
  <si>
    <t>Starlight Cove Elementary</t>
  </si>
  <si>
    <t>Hayden,Cara A</t>
  </si>
  <si>
    <t>0781</t>
  </si>
  <si>
    <t>Rolling Green Elementary</t>
  </si>
  <si>
    <t>Sanchez,Sandra I</t>
  </si>
  <si>
    <t>0791</t>
  </si>
  <si>
    <t>Poinciana Elementary</t>
  </si>
  <si>
    <t>Lee,Lisa K</t>
  </si>
  <si>
    <t>0821</t>
  </si>
  <si>
    <t>Galaxy Elementary</t>
  </si>
  <si>
    <t>Capitano,Edmund F</t>
  </si>
  <si>
    <t>0831</t>
  </si>
  <si>
    <t>Forest Park Elementary</t>
  </si>
  <si>
    <t>Robinson,Nancy</t>
  </si>
  <si>
    <t>0841</t>
  </si>
  <si>
    <t>ITV Station</t>
  </si>
  <si>
    <t>0842</t>
  </si>
  <si>
    <t>Turning Points Academy</t>
  </si>
  <si>
    <t>Allen,Anthony E</t>
  </si>
  <si>
    <t>ALTERNATIVE_ED</t>
  </si>
  <si>
    <t>0862</t>
  </si>
  <si>
    <t>Atlantic High</t>
  </si>
  <si>
    <t>Dellegrotti,Tara</t>
  </si>
  <si>
    <t>0863</t>
  </si>
  <si>
    <t>Atlantic Adult</t>
  </si>
  <si>
    <t>0871</t>
  </si>
  <si>
    <t>Plumosa School of the Arts</t>
  </si>
  <si>
    <t>Reynolds,Catherine</t>
  </si>
  <si>
    <t>0881</t>
  </si>
  <si>
    <t>S D Spady Elementary</t>
  </si>
  <si>
    <t>Tata,Rona H</t>
  </si>
  <si>
    <t>0902</t>
  </si>
  <si>
    <t>Delray Full Service Adult</t>
  </si>
  <si>
    <t>0904</t>
  </si>
  <si>
    <t>Delray Full Service Transition</t>
  </si>
  <si>
    <t>0911</t>
  </si>
  <si>
    <t>Pine Grove Elementary</t>
  </si>
  <si>
    <t>King,Shauntay</t>
  </si>
  <si>
    <t>0931</t>
  </si>
  <si>
    <t>JC Mitchell Elementary</t>
  </si>
  <si>
    <t>Pierre-Jerome,Joan M</t>
  </si>
  <si>
    <t>0951</t>
  </si>
  <si>
    <t>Boca Raton Elementary</t>
  </si>
  <si>
    <t>Elfe,Renee</t>
  </si>
  <si>
    <t>0961</t>
  </si>
  <si>
    <t>Boca Raton High</t>
  </si>
  <si>
    <t>King,Suzanne</t>
  </si>
  <si>
    <t>0962</t>
  </si>
  <si>
    <t>Boca High Adult</t>
  </si>
  <si>
    <t>1101</t>
  </si>
  <si>
    <t>Pahokee Elementary</t>
  </si>
  <si>
    <t>Abrams,Karen P</t>
  </si>
  <si>
    <t>1232</t>
  </si>
  <si>
    <t>Lake Shore Middle</t>
  </si>
  <si>
    <t>Dowers,Shundra</t>
  </si>
  <si>
    <t>1241</t>
  </si>
  <si>
    <t>Gove Elementary</t>
  </si>
  <si>
    <t>Thomasson,Kimberly</t>
  </si>
  <si>
    <t>1251</t>
  </si>
  <si>
    <t>Glade View Elementary</t>
  </si>
  <si>
    <t>Edgecomb,Linda F</t>
  </si>
  <si>
    <t>1321</t>
  </si>
  <si>
    <t>Rosenwald Elementary</t>
  </si>
  <si>
    <t>Napier,Dionne</t>
  </si>
  <si>
    <t>1361</t>
  </si>
  <si>
    <t>John I Leonard High</t>
  </si>
  <si>
    <t>Tierney,Edward</t>
  </si>
  <si>
    <t>1371</t>
  </si>
  <si>
    <t>Palm Beach Gardens High</t>
  </si>
  <si>
    <t>Clawson,Larry</t>
  </si>
  <si>
    <t>1372</t>
  </si>
  <si>
    <t>Palm Beach Gardens High Adult</t>
  </si>
  <si>
    <t>1391</t>
  </si>
  <si>
    <t>Wynnebrook Elementary</t>
  </si>
  <si>
    <t>Berry,Suzanne E</t>
  </si>
  <si>
    <t>1401</t>
  </si>
  <si>
    <t>West Riviera Elementary</t>
  </si>
  <si>
    <t>Lindsey Latson,Tonja</t>
  </si>
  <si>
    <t>1411</t>
  </si>
  <si>
    <t>Grove Park Elementary</t>
  </si>
  <si>
    <t>Rogers,Jo</t>
  </si>
  <si>
    <t>1421</t>
  </si>
  <si>
    <t>Hagen Road Elementary</t>
  </si>
  <si>
    <t>Saltzman,Robyn B</t>
  </si>
  <si>
    <t>1441</t>
  </si>
  <si>
    <t>Melaleuca Elementary</t>
  </si>
  <si>
    <t>Maupin,Deborah L</t>
  </si>
  <si>
    <t>1451</t>
  </si>
  <si>
    <t>Addison Mizner Elementary</t>
  </si>
  <si>
    <t>Mills Burke,Kelly</t>
  </si>
  <si>
    <t>1461</t>
  </si>
  <si>
    <t>Inlet Grove Community High</t>
  </si>
  <si>
    <t>Knust,Heather</t>
  </si>
  <si>
    <t>1462</t>
  </si>
  <si>
    <t>Inlet Grove Adult</t>
  </si>
  <si>
    <t>1491</t>
  </si>
  <si>
    <t>Boca Raton Middle</t>
  </si>
  <si>
    <t>Slack,Peter</t>
  </si>
  <si>
    <t>1492</t>
  </si>
  <si>
    <t>Boca Middle Adult</t>
  </si>
  <si>
    <t>1531</t>
  </si>
  <si>
    <t>C O Taylor-Kirklane Elem</t>
  </si>
  <si>
    <t>Gragg,Agartha</t>
  </si>
  <si>
    <t>1541</t>
  </si>
  <si>
    <t>D D Eisenhower Elementary</t>
  </si>
  <si>
    <t>Battles,Debbie</t>
  </si>
  <si>
    <t>1571</t>
  </si>
  <si>
    <t>South Tech Community High</t>
  </si>
  <si>
    <t>1572</t>
  </si>
  <si>
    <t>South Tech Adult Education</t>
  </si>
  <si>
    <t>1581</t>
  </si>
  <si>
    <t>Congress Middle</t>
  </si>
  <si>
    <t>O Connor,Denise</t>
  </si>
  <si>
    <t>1591</t>
  </si>
  <si>
    <t>West Tech Building</t>
  </si>
  <si>
    <t>Evans,Boni L</t>
  </si>
  <si>
    <t>1611</t>
  </si>
  <si>
    <t>Santaluces High</t>
  </si>
  <si>
    <t>Robinson,Tameka</t>
  </si>
  <si>
    <t>1612</t>
  </si>
  <si>
    <t>Santaluces High Adult</t>
  </si>
  <si>
    <t>Weigel,Kathleen</t>
  </si>
  <si>
    <t>1641</t>
  </si>
  <si>
    <t>Gold Coast School of Choice</t>
  </si>
  <si>
    <t>Abrams,Timothy J</t>
  </si>
  <si>
    <t>1651</t>
  </si>
  <si>
    <t>Jerry Thomas Elementary</t>
  </si>
  <si>
    <t>Wark,Ann M</t>
  </si>
  <si>
    <t>1661</t>
  </si>
  <si>
    <t>Verde Elementary</t>
  </si>
  <si>
    <t>Moldovan,Seth</t>
  </si>
  <si>
    <t>1671</t>
  </si>
  <si>
    <t>Wellington Elementary</t>
  </si>
  <si>
    <t>Vaughan,Maria</t>
  </si>
  <si>
    <t>1681</t>
  </si>
  <si>
    <t>Spanish River High</t>
  </si>
  <si>
    <t>Latson,William</t>
  </si>
  <si>
    <t>1691</t>
  </si>
  <si>
    <t>Crestwood Middle</t>
  </si>
  <si>
    <t>Nance,Stephanie</t>
  </si>
  <si>
    <t>1701</t>
  </si>
  <si>
    <t>Wellington Landings Middle</t>
  </si>
  <si>
    <t>Bennett,Blake K</t>
  </si>
  <si>
    <t>1711</t>
  </si>
  <si>
    <t>Seminole Trails Elementary</t>
  </si>
  <si>
    <t>Garrard,Judith T</t>
  </si>
  <si>
    <t>1731</t>
  </si>
  <si>
    <t>Jupiter Middle</t>
  </si>
  <si>
    <t>1741</t>
  </si>
  <si>
    <t>Del Prado Elementary</t>
  </si>
  <si>
    <t>Capitano,Rachel N</t>
  </si>
  <si>
    <t>1751</t>
  </si>
  <si>
    <t>Loggers Run Middle</t>
  </si>
  <si>
    <t>Capitano,Edmund</t>
  </si>
  <si>
    <t>1761</t>
  </si>
  <si>
    <t>HL Johnson Elementary</t>
  </si>
  <si>
    <t>Thompson,William Barrett</t>
  </si>
  <si>
    <t>1771</t>
  </si>
  <si>
    <t>Pahokee Middle-Senior High</t>
  </si>
  <si>
    <t>Aronson,Michael D</t>
  </si>
  <si>
    <t>1781</t>
  </si>
  <si>
    <t>Whispering Pines Elementary</t>
  </si>
  <si>
    <t>Riemer,Barbara</t>
  </si>
  <si>
    <t>1801</t>
  </si>
  <si>
    <t>Royal Palm School</t>
  </si>
  <si>
    <t>Henry,Bradley</t>
  </si>
  <si>
    <t>ESE</t>
  </si>
  <si>
    <t>1811</t>
  </si>
  <si>
    <t>Coral Sunset Elementary</t>
  </si>
  <si>
    <t>Garcia,Danielle P</t>
  </si>
  <si>
    <t>1821</t>
  </si>
  <si>
    <t>Christa McAuliffe Middle</t>
  </si>
  <si>
    <t>Silverman,Jeffrey</t>
  </si>
  <si>
    <t>1831</t>
  </si>
  <si>
    <t>KE Cunningham-Canal Point Elem</t>
  </si>
  <si>
    <t>Hibler,Derrick L</t>
  </si>
  <si>
    <t>1851</t>
  </si>
  <si>
    <t>Palm Beach Lakes High</t>
  </si>
  <si>
    <t>Alfonso,David M</t>
  </si>
  <si>
    <t>1852</t>
  </si>
  <si>
    <t>Palm Beach Lakes-Adult Ed</t>
  </si>
  <si>
    <t>1861</t>
  </si>
  <si>
    <t>Indian Pines Elementary</t>
  </si>
  <si>
    <t>Robinson,Jill</t>
  </si>
  <si>
    <t>1871</t>
  </si>
  <si>
    <t>Liberty Park Elementary</t>
  </si>
  <si>
    <t>Schneider,Joseph</t>
  </si>
  <si>
    <t>1881</t>
  </si>
  <si>
    <t>Fulton-Holland Admin Site</t>
  </si>
  <si>
    <t>Backhus,Stephen E</t>
  </si>
  <si>
    <t>Facilities</t>
  </si>
  <si>
    <t>Operations</t>
  </si>
  <si>
    <t>303530</t>
  </si>
  <si>
    <t>1891</t>
  </si>
  <si>
    <t>Banyan Creek Elementary</t>
  </si>
  <si>
    <t>Fay Jr.,William J</t>
  </si>
  <si>
    <t>1901</t>
  </si>
  <si>
    <t>Loxahatchee Groves Elementary</t>
  </si>
  <si>
    <t>Myerson,Richard L</t>
  </si>
  <si>
    <t>1911</t>
  </si>
  <si>
    <t>Calusa Elementary</t>
  </si>
  <si>
    <t>Wyatt,Jamie L</t>
  </si>
  <si>
    <t>1921</t>
  </si>
  <si>
    <t>Woodlands Middle Comm School</t>
  </si>
  <si>
    <t>Eassa,Jeffrey</t>
  </si>
  <si>
    <t>1931</t>
  </si>
  <si>
    <t>Lighthouse Elementary</t>
  </si>
  <si>
    <t>Hopkins,Julie</t>
  </si>
  <si>
    <t>1941</t>
  </si>
  <si>
    <t>Cypress Trails Elementary</t>
  </si>
  <si>
    <t>Bremekamp,Shari L</t>
  </si>
  <si>
    <t>1951</t>
  </si>
  <si>
    <t>Morikami Park Elementary</t>
  </si>
  <si>
    <t>Quinones,Stacey A</t>
  </si>
  <si>
    <t>1961</t>
  </si>
  <si>
    <t>Sandpiper Shores Elementary</t>
  </si>
  <si>
    <t>1971</t>
  </si>
  <si>
    <t>Watson B Duncan Middle</t>
  </si>
  <si>
    <t>Damico,Phillip M</t>
  </si>
  <si>
    <t>1981</t>
  </si>
  <si>
    <t>Bear Lakes Middle</t>
  </si>
  <si>
    <t>Howell,Kirk</t>
  </si>
  <si>
    <t>1991</t>
  </si>
  <si>
    <t>Omni Middle</t>
  </si>
  <si>
    <t>Riopelle,Gerald</t>
  </si>
  <si>
    <t>2001</t>
  </si>
  <si>
    <t>Park Vista Comm High</t>
  </si>
  <si>
    <t>Myers,Reginald</t>
  </si>
  <si>
    <t>2002</t>
  </si>
  <si>
    <t>Pk Vista Com Hg Adult Ed</t>
  </si>
  <si>
    <t>2011</t>
  </si>
  <si>
    <t>Timber Trace Elementary</t>
  </si>
  <si>
    <t>Pasquariello,Kathy</t>
  </si>
  <si>
    <t>2031</t>
  </si>
  <si>
    <t>Limestone Creek Elementary</t>
  </si>
  <si>
    <t>Gibbs,Suzanne V</t>
  </si>
  <si>
    <t>2041</t>
  </si>
  <si>
    <t>Carver Middle School</t>
  </si>
  <si>
    <t>Alexander Prophete,Kiwana</t>
  </si>
  <si>
    <t>2051</t>
  </si>
  <si>
    <t>New Horizons Elementary</t>
  </si>
  <si>
    <t>Cardozo,Elizabeth P</t>
  </si>
  <si>
    <t>2071</t>
  </si>
  <si>
    <t>Citrus Cove Elementary</t>
  </si>
  <si>
    <t>Green,Laura</t>
  </si>
  <si>
    <t>2081</t>
  </si>
  <si>
    <t>Hammock Pointe Elementary</t>
  </si>
  <si>
    <t>Crilley,Carol P</t>
  </si>
  <si>
    <t>2091</t>
  </si>
  <si>
    <t>Jupiter Farms Elementary</t>
  </si>
  <si>
    <t>Matuella,Suzanne</t>
  </si>
  <si>
    <t>2101</t>
  </si>
  <si>
    <t>Egret Lake Elementary</t>
  </si>
  <si>
    <t>Rick,Christine L</t>
  </si>
  <si>
    <t>2121</t>
  </si>
  <si>
    <t>Crystal Lakes Elementary</t>
  </si>
  <si>
    <t>Curcio-greaves,Diane R</t>
  </si>
  <si>
    <t>2131</t>
  </si>
  <si>
    <t>Lake Worth Middle</t>
  </si>
  <si>
    <t>Williams,Michael</t>
  </si>
  <si>
    <t>2141</t>
  </si>
  <si>
    <t>Acreage Pines Elementary</t>
  </si>
  <si>
    <t>Karbowski,Darline Weitman</t>
  </si>
  <si>
    <t>Okeeheelee Middle</t>
  </si>
  <si>
    <t>Samore,David C</t>
  </si>
  <si>
    <t>2161</t>
  </si>
  <si>
    <t>Panther Run Elementary</t>
  </si>
  <si>
    <t>Strachan,Pamela S</t>
  </si>
  <si>
    <t>2181</t>
  </si>
  <si>
    <t>Clark,David C</t>
  </si>
  <si>
    <t>2182</t>
  </si>
  <si>
    <t>Olympic Heights Adult</t>
  </si>
  <si>
    <t>2191</t>
  </si>
  <si>
    <t>Wellington High</t>
  </si>
  <si>
    <t>Crocetti,Mario J</t>
  </si>
  <si>
    <t>2192</t>
  </si>
  <si>
    <t>Wellington High Adult</t>
  </si>
  <si>
    <t>2201</t>
  </si>
  <si>
    <t>William T Dwyer High</t>
  </si>
  <si>
    <t>De Pasquale,Joseph A</t>
  </si>
  <si>
    <t>2241</t>
  </si>
  <si>
    <t>Manatee Community Elem</t>
  </si>
  <si>
    <t>Churchill Jones,Mary</t>
  </si>
  <si>
    <t>2251</t>
  </si>
  <si>
    <t>Central Bus Compound</t>
  </si>
  <si>
    <t>Didonato,Peter T</t>
  </si>
  <si>
    <t>Transportation</t>
  </si>
  <si>
    <t>302251</t>
  </si>
  <si>
    <t>2301</t>
  </si>
  <si>
    <t>Glades Central High</t>
  </si>
  <si>
    <t>Avery Moore,Angela</t>
  </si>
  <si>
    <t>2302</t>
  </si>
  <si>
    <t>GladesCentralAdultEd</t>
  </si>
  <si>
    <t>2331</t>
  </si>
  <si>
    <t>Royal Palm Beach Comm High</t>
  </si>
  <si>
    <t>Armas,Jesus</t>
  </si>
  <si>
    <t>2332</t>
  </si>
  <si>
    <t>Royal Palm Bch High Adult</t>
  </si>
  <si>
    <t>2351</t>
  </si>
  <si>
    <t>Orchard View Community Elem</t>
  </si>
  <si>
    <t>Depuma,Kathleen N</t>
  </si>
  <si>
    <t>2361</t>
  </si>
  <si>
    <t>Boynton Beach High</t>
  </si>
  <si>
    <t>Barch,Alfred</t>
  </si>
  <si>
    <t>2362</t>
  </si>
  <si>
    <t>Boynton Beach High Adult</t>
  </si>
  <si>
    <t>2371</t>
  </si>
  <si>
    <t>Pioneer Park Elementary</t>
  </si>
  <si>
    <t>Buckman,Pamela M</t>
  </si>
  <si>
    <t>2401</t>
  </si>
  <si>
    <t>Belle Glade Elementary</t>
  </si>
  <si>
    <t>Walker Thompson,Robera</t>
  </si>
  <si>
    <t>2411</t>
  </si>
  <si>
    <t>Indian Ridge School</t>
  </si>
  <si>
    <t>Cromwell,Natalie</t>
  </si>
  <si>
    <t>2421</t>
  </si>
  <si>
    <t>Golden Grove Comm Elementary</t>
  </si>
  <si>
    <t>Miller,Adam</t>
  </si>
  <si>
    <t>2431</t>
  </si>
  <si>
    <t>South Grade Elementary</t>
  </si>
  <si>
    <t>Riley,Michael E</t>
  </si>
  <si>
    <t>2441</t>
  </si>
  <si>
    <t>Life Skills - North</t>
  </si>
  <si>
    <t>Deveroux,Alexandra</t>
  </si>
  <si>
    <t>2451</t>
  </si>
  <si>
    <t>Western Pines Comm Middle</t>
  </si>
  <si>
    <t>Hatcher,Robert</t>
  </si>
  <si>
    <t>2461</t>
  </si>
  <si>
    <t>Eagles Landing Middle School</t>
  </si>
  <si>
    <t>Peccia,Joseph</t>
  </si>
  <si>
    <t>2481</t>
  </si>
  <si>
    <t>Florida Mango Complex Site</t>
  </si>
  <si>
    <t>302275</t>
  </si>
  <si>
    <t>2491</t>
  </si>
  <si>
    <t>Dr Mary McLeod Bethune Elem</t>
  </si>
  <si>
    <t>Granger,Katrina S</t>
  </si>
  <si>
    <t>2511</t>
  </si>
  <si>
    <t>Bak Middle Sch of the Arts</t>
  </si>
  <si>
    <t>Rozanski,Sally</t>
  </si>
  <si>
    <t>2521</t>
  </si>
  <si>
    <t>Ed Venture Charter School</t>
  </si>
  <si>
    <t>2531</t>
  </si>
  <si>
    <t>Potentials Charter School</t>
  </si>
  <si>
    <t>2541</t>
  </si>
  <si>
    <t>Beacon Cove Intermediate</t>
  </si>
  <si>
    <t>Bolte,Leslie</t>
  </si>
  <si>
    <t>2551</t>
  </si>
  <si>
    <t>Frontier Elem</t>
  </si>
  <si>
    <t>Groth,Susan</t>
  </si>
  <si>
    <t>2561</t>
  </si>
  <si>
    <t>Binks Forest Elementary</t>
  </si>
  <si>
    <t>Levy,Michella L</t>
  </si>
  <si>
    <t>2571</t>
  </si>
  <si>
    <t>Heritage Elementary</t>
  </si>
  <si>
    <t>Lant,Nina J</t>
  </si>
  <si>
    <t>2581</t>
  </si>
  <si>
    <t>Coral Reef Elementary</t>
  </si>
  <si>
    <t>Moretto,Bobbi J</t>
  </si>
  <si>
    <t>2591</t>
  </si>
  <si>
    <t>Pleasant City Elementary</t>
  </si>
  <si>
    <t>2601</t>
  </si>
  <si>
    <t>Odyssey Middle</t>
  </si>
  <si>
    <t>Fox,Bonnie C</t>
  </si>
  <si>
    <t>2611</t>
  </si>
  <si>
    <t>Polo Park Middle</t>
  </si>
  <si>
    <t>Clark,Ann</t>
  </si>
  <si>
    <t>2621</t>
  </si>
  <si>
    <t>Independence Middle</t>
  </si>
  <si>
    <t>Koerner,Kathryn</t>
  </si>
  <si>
    <t>2631</t>
  </si>
  <si>
    <t>Palm Beach Central High Sch</t>
  </si>
  <si>
    <t>Edgecomb,Darren</t>
  </si>
  <si>
    <t>2641</t>
  </si>
  <si>
    <t>Lakeside Academy Charter</t>
  </si>
  <si>
    <t>2642</t>
  </si>
  <si>
    <t>Plm Bch Central Cm Hg Adult Ed</t>
  </si>
  <si>
    <t>2671</t>
  </si>
  <si>
    <t>Freedom Shores Elementary</t>
  </si>
  <si>
    <t>Trejo,Patricia</t>
  </si>
  <si>
    <t>2691</t>
  </si>
  <si>
    <t>Sunrise Park Elem</t>
  </si>
  <si>
    <t>Steiger,Alicia</t>
  </si>
  <si>
    <t>2701</t>
  </si>
  <si>
    <t>Jeaga Middle School</t>
  </si>
  <si>
    <t>Gatlin,Kevin</t>
  </si>
  <si>
    <t>2711</t>
  </si>
  <si>
    <t>Don Estridge High Tech Middle</t>
  </si>
  <si>
    <t>Riopelle,Laura M</t>
  </si>
  <si>
    <t>2721</t>
  </si>
  <si>
    <t>Discovery Key Elem</t>
  </si>
  <si>
    <t>Lewis,Catherine C</t>
  </si>
  <si>
    <t>2731</t>
  </si>
  <si>
    <t>Crosspointe Elementary</t>
  </si>
  <si>
    <t>Giddings Dilbert,Annmarie</t>
  </si>
  <si>
    <t>2741</t>
  </si>
  <si>
    <t>Royal Palm Beach Elem</t>
  </si>
  <si>
    <t>Gaugler,Tracy</t>
  </si>
  <si>
    <t>2751</t>
  </si>
  <si>
    <t>Benoist Farms Elementary</t>
  </si>
  <si>
    <t>Miller,Ruthann</t>
  </si>
  <si>
    <t>2761</t>
  </si>
  <si>
    <t>Cholee Lake Elementary</t>
  </si>
  <si>
    <t>Campbell,Marline R</t>
  </si>
  <si>
    <t>2781</t>
  </si>
  <si>
    <t>Tradewinds Middle</t>
  </si>
  <si>
    <t>Subin,Rebecca J</t>
  </si>
  <si>
    <t>2791</t>
  </si>
  <si>
    <t>Renaissance Learning Center</t>
  </si>
  <si>
    <t>2801</t>
  </si>
  <si>
    <t>PB Maritime Academy Charter</t>
  </si>
  <si>
    <t>2811</t>
  </si>
  <si>
    <t>Village Academy</t>
  </si>
  <si>
    <t>2821</t>
  </si>
  <si>
    <t>Osceola Creek Middle</t>
  </si>
  <si>
    <t>Daly,Nicole Mary</t>
  </si>
  <si>
    <t>2831</t>
  </si>
  <si>
    <t>New Ranch Site</t>
  </si>
  <si>
    <t>Garrison,Kristin</t>
  </si>
  <si>
    <t>Food Service</t>
  </si>
  <si>
    <t>302490</t>
  </si>
  <si>
    <t>2861</t>
  </si>
  <si>
    <t>Pierce Hammock Elementary</t>
  </si>
  <si>
    <t>Alejo,Ariel D</t>
  </si>
  <si>
    <t>2911</t>
  </si>
  <si>
    <t>Western Academy Charter School</t>
  </si>
  <si>
    <t>2941</t>
  </si>
  <si>
    <t>Palm Beach School for Autism</t>
  </si>
  <si>
    <t>3002</t>
  </si>
  <si>
    <t>Palm Beach County Jail</t>
  </si>
  <si>
    <t>Bess,Angela R</t>
  </si>
  <si>
    <t>3006</t>
  </si>
  <si>
    <t>PB Regional Juvenile-Det Ctr</t>
  </si>
  <si>
    <t>3010</t>
  </si>
  <si>
    <t>Pace Center for Girls</t>
  </si>
  <si>
    <t>3014</t>
  </si>
  <si>
    <t>Alternative Program North</t>
  </si>
  <si>
    <t>3024</t>
  </si>
  <si>
    <t>High Ridge</t>
  </si>
  <si>
    <t>3039</t>
  </si>
  <si>
    <t>Alternative Program Central</t>
  </si>
  <si>
    <t>3044</t>
  </si>
  <si>
    <t>Elementary Transition-North</t>
  </si>
  <si>
    <t>Young,Willie</t>
  </si>
  <si>
    <t>3046</t>
  </si>
  <si>
    <t>Intensive Transition-South</t>
  </si>
  <si>
    <t>Williams,Michael J</t>
  </si>
  <si>
    <t>3082</t>
  </si>
  <si>
    <t>West Boca Raton High Adult Ed</t>
  </si>
  <si>
    <t>Stenner,Mark L</t>
  </si>
  <si>
    <t>3083</t>
  </si>
  <si>
    <t>Renaissance Learning Academy</t>
  </si>
  <si>
    <t>3100</t>
  </si>
  <si>
    <t>Teen Parent Program</t>
  </si>
  <si>
    <t>Gray,Ellen</t>
  </si>
  <si>
    <t>3101</t>
  </si>
  <si>
    <t>Crossroads Academy</t>
  </si>
  <si>
    <t>Howard,Diane</t>
  </si>
  <si>
    <t>3251</t>
  </si>
  <si>
    <t>West Boca Raton Comm High</t>
  </si>
  <si>
    <t>Sommer,Craig</t>
  </si>
  <si>
    <t>3261</t>
  </si>
  <si>
    <t>Diamond View Elementary</t>
  </si>
  <si>
    <t>Seal,Carolyn A</t>
  </si>
  <si>
    <t>3341</t>
  </si>
  <si>
    <t>Equestrian Trails Elementary</t>
  </si>
  <si>
    <t>Johnson,Charlene</t>
  </si>
  <si>
    <t>3345</t>
  </si>
  <si>
    <t>GulfstreamGoodwil LIFE Academy</t>
  </si>
  <si>
    <t>3351</t>
  </si>
  <si>
    <t>Grassy Waters Elementary</t>
  </si>
  <si>
    <t>Galindo,Jennifer</t>
  </si>
  <si>
    <t>3354</t>
  </si>
  <si>
    <t>Palm Bch Juvenile Correction</t>
  </si>
  <si>
    <t>3355</t>
  </si>
  <si>
    <t>Riviera Bch Prep&amp;Achieve Acad</t>
  </si>
  <si>
    <t>Garrett,Glenda</t>
  </si>
  <si>
    <t>3360</t>
  </si>
  <si>
    <t>Atlantic Site old Site</t>
  </si>
  <si>
    <t>3361</t>
  </si>
  <si>
    <t>Elbridge Gale Elementary</t>
  </si>
  <si>
    <t>Pasterczyk,Gail S</t>
  </si>
  <si>
    <t>3371</t>
  </si>
  <si>
    <t>Emerald Cove Middle School</t>
  </si>
  <si>
    <t>Lucas,Nancy</t>
  </si>
  <si>
    <t>3381</t>
  </si>
  <si>
    <t>Imagine Sch-Chancellor Campus</t>
  </si>
  <si>
    <t>3382</t>
  </si>
  <si>
    <t>Glades Academy, Inc</t>
  </si>
  <si>
    <t>3385</t>
  </si>
  <si>
    <t>Bright Futures Academy</t>
  </si>
  <si>
    <t>3386</t>
  </si>
  <si>
    <t>Toussaint Louverture Arts</t>
  </si>
  <si>
    <t>3391</t>
  </si>
  <si>
    <t>Seagull Acad-Independent Chart</t>
  </si>
  <si>
    <t>3394</t>
  </si>
  <si>
    <t>Montessori Acad Early Enrich</t>
  </si>
  <si>
    <t>3395</t>
  </si>
  <si>
    <t>JFK Medical Center Charter Sch</t>
  </si>
  <si>
    <t>Sills,Stephen C</t>
  </si>
  <si>
    <t>3396</t>
  </si>
  <si>
    <t>G Hauptner G-Star Charter</t>
  </si>
  <si>
    <t>3398</t>
  </si>
  <si>
    <t>Everglades Prep Academy</t>
  </si>
  <si>
    <t>3400</t>
  </si>
  <si>
    <t>Believers</t>
  </si>
  <si>
    <t>3401</t>
  </si>
  <si>
    <t>Quantum High School</t>
  </si>
  <si>
    <t>3413</t>
  </si>
  <si>
    <t>Somerset Academy Boca East</t>
  </si>
  <si>
    <t>3421</t>
  </si>
  <si>
    <t>Worthington High School</t>
  </si>
  <si>
    <t>3431</t>
  </si>
  <si>
    <t>Renaissance Cht Sch at WPBch</t>
  </si>
  <si>
    <t>3441</t>
  </si>
  <si>
    <t>South Tech Preparatory Academy</t>
  </si>
  <si>
    <t>3443</t>
  </si>
  <si>
    <t>Riviera Beach Maritime Academy</t>
  </si>
  <si>
    <t>3851</t>
  </si>
  <si>
    <t>Riviera Beach High (02-MMM)</t>
  </si>
  <si>
    <t>Gent,Earl Wayne</t>
  </si>
  <si>
    <t>3861</t>
  </si>
  <si>
    <t>Seminole Ridge High</t>
  </si>
  <si>
    <t>Campbell,James</t>
  </si>
  <si>
    <t>3862</t>
  </si>
  <si>
    <t>Seminole Ridge High AdEd</t>
  </si>
  <si>
    <t>3921</t>
  </si>
  <si>
    <t>West Technical Education Cntr</t>
  </si>
  <si>
    <t>3922</t>
  </si>
  <si>
    <t>North Technical Education Cntr</t>
  </si>
  <si>
    <t>3923</t>
  </si>
  <si>
    <t>John I Leonard Adult Ed Cntr</t>
  </si>
  <si>
    <t>Tierney,Edward C</t>
  </si>
  <si>
    <t>3924</t>
  </si>
  <si>
    <t>Palm Bch Maritime Acad Hg Sch</t>
  </si>
  <si>
    <t>Turchiaro,Marie A</t>
  </si>
  <si>
    <t>3941</t>
  </si>
  <si>
    <t>Ben Gamla - Palm Beach</t>
  </si>
  <si>
    <t>3961</t>
  </si>
  <si>
    <t>Gardens Sch of Tech Arts, Inc</t>
  </si>
  <si>
    <t>3971</t>
  </si>
  <si>
    <t>Mavericks HS of Palm Springs</t>
  </si>
  <si>
    <t>4000</t>
  </si>
  <si>
    <t>Renaissance Cht SchPalmsWest</t>
  </si>
  <si>
    <t>4001</t>
  </si>
  <si>
    <t>Renaissance Cht Sch Wellington</t>
  </si>
  <si>
    <t>4002</t>
  </si>
  <si>
    <t>Renaissance Cht Sch at Summit</t>
  </si>
  <si>
    <t>4010</t>
  </si>
  <si>
    <t>Belle Glade Excel Cht School</t>
  </si>
  <si>
    <t>4012</t>
  </si>
  <si>
    <t>Somerset Acad Canyons Md Sch</t>
  </si>
  <si>
    <t>4013</t>
  </si>
  <si>
    <t>Somerset Acad Canyons Hg Sch</t>
  </si>
  <si>
    <t>4020</t>
  </si>
  <si>
    <t>Franklin Academy Cht School B</t>
  </si>
  <si>
    <t>4021</t>
  </si>
  <si>
    <t>Franklin Academy C</t>
  </si>
  <si>
    <t>4037</t>
  </si>
  <si>
    <t>Learning Path Academy</t>
  </si>
  <si>
    <t>4040</t>
  </si>
  <si>
    <t>FloridaVirtualAcademyPBchCnty</t>
  </si>
  <si>
    <t>4041</t>
  </si>
  <si>
    <t>SomersetAcademyBocaMdSchool</t>
  </si>
  <si>
    <t>4050</t>
  </si>
  <si>
    <t>Renaissance Cht Sch at Cypress</t>
  </si>
  <si>
    <t>4051</t>
  </si>
  <si>
    <t>Renaissance Cht Sch at Cnt Plm</t>
  </si>
  <si>
    <t>4061</t>
  </si>
  <si>
    <t>Franklin Academy D</t>
  </si>
  <si>
    <t>4072</t>
  </si>
  <si>
    <t>Eagle Arts Academy</t>
  </si>
  <si>
    <t>4080</t>
  </si>
  <si>
    <t>University Prep Academy-PBch</t>
  </si>
  <si>
    <t>4081</t>
  </si>
  <si>
    <t>Fl Futures Academy-North Camp</t>
  </si>
  <si>
    <t>4090</t>
  </si>
  <si>
    <t>Sprts Leadership Mgnt(SLAM)Md</t>
  </si>
  <si>
    <t>4091</t>
  </si>
  <si>
    <t>Somerset Academy Lakes</t>
  </si>
  <si>
    <t>4100</t>
  </si>
  <si>
    <t>ConnectionsEducationCenterPB</t>
  </si>
  <si>
    <t>7001</t>
  </si>
  <si>
    <t>PB Virtual Instruction Program</t>
  </si>
  <si>
    <t>Johnson,Debra E</t>
  </si>
  <si>
    <t>VIRTUAL_SCHOOL</t>
  </si>
  <si>
    <t>7004</t>
  </si>
  <si>
    <t>Palm Beach Virtual Franchise</t>
  </si>
  <si>
    <t>Johnson,Debra</t>
  </si>
  <si>
    <t>7006</t>
  </si>
  <si>
    <t>PB Virtual Inst (Course Offer)</t>
  </si>
  <si>
    <t>9000</t>
  </si>
  <si>
    <t>School Board</t>
  </si>
  <si>
    <t>Avossa,Robert</t>
  </si>
  <si>
    <t>Governance</t>
  </si>
  <si>
    <t>100001</t>
  </si>
  <si>
    <t>9001</t>
  </si>
  <si>
    <t>Superintendent</t>
  </si>
  <si>
    <t>101001</t>
  </si>
  <si>
    <t>9003</t>
  </si>
  <si>
    <t>Human Resources</t>
  </si>
  <si>
    <t>La Cava,Gonzalo Sebastian</t>
  </si>
  <si>
    <t>316001</t>
  </si>
  <si>
    <t>9004</t>
  </si>
  <si>
    <t>School Police</t>
  </si>
  <si>
    <t>Leon,Lawrence</t>
  </si>
  <si>
    <t>302100</t>
  </si>
  <si>
    <t>9005</t>
  </si>
  <si>
    <t>Chief Office of Administration</t>
  </si>
  <si>
    <t>Davis,Sherri</t>
  </si>
  <si>
    <t>314001</t>
  </si>
  <si>
    <t>9007</t>
  </si>
  <si>
    <t>Risk &amp; Benefits Management</t>
  </si>
  <si>
    <t>Howard,Dianne L</t>
  </si>
  <si>
    <t>Financial Management</t>
  </si>
  <si>
    <t>Finance</t>
  </si>
  <si>
    <t>313500</t>
  </si>
  <si>
    <t>9008</t>
  </si>
  <si>
    <t>Diversity in Business Practice</t>
  </si>
  <si>
    <t>Andrewin,Michelle</t>
  </si>
  <si>
    <t>Diversity</t>
  </si>
  <si>
    <t>302300</t>
  </si>
  <si>
    <t>9012</t>
  </si>
  <si>
    <t>Extended Lrn (Aftersch Prog)</t>
  </si>
  <si>
    <t>Shoemaker,Matthew S</t>
  </si>
  <si>
    <t>Student Services</t>
  </si>
  <si>
    <t>Academics</t>
  </si>
  <si>
    <t>212200</t>
  </si>
  <si>
    <t>9013</t>
  </si>
  <si>
    <t>Chief Operating Officer</t>
  </si>
  <si>
    <t>Fennoy,Donald Edward</t>
  </si>
  <si>
    <t>301001</t>
  </si>
  <si>
    <t>9014</t>
  </si>
  <si>
    <t>Virtual Schools - PBC</t>
  </si>
  <si>
    <t>9015</t>
  </si>
  <si>
    <t>Student Services,EquityAccess</t>
  </si>
  <si>
    <t>Ruiz,Eddie</t>
  </si>
  <si>
    <t>212001</t>
  </si>
  <si>
    <t>9016</t>
  </si>
  <si>
    <t>Chief Academic Officer</t>
  </si>
  <si>
    <t>Oswald,Keith</t>
  </si>
  <si>
    <t>210001</t>
  </si>
  <si>
    <t>9018</t>
  </si>
  <si>
    <t>Safe Schools</t>
  </si>
  <si>
    <t>Eassa,June Z</t>
  </si>
  <si>
    <t>212400</t>
  </si>
  <si>
    <t>9019</t>
  </si>
  <si>
    <t>Labor Relations</t>
  </si>
  <si>
    <t>Ludy,Van V</t>
  </si>
  <si>
    <t>316900</t>
  </si>
  <si>
    <t>9021</t>
  </si>
  <si>
    <t>Migrant</t>
  </si>
  <si>
    <t>Zorovich-Godek,Dana J</t>
  </si>
  <si>
    <t>Compliance</t>
  </si>
  <si>
    <t>Chief of Schools</t>
  </si>
  <si>
    <t>201125</t>
  </si>
  <si>
    <t>9022</t>
  </si>
  <si>
    <t>Legislative Affairs</t>
  </si>
  <si>
    <t>314200</t>
  </si>
  <si>
    <t>9025</t>
  </si>
  <si>
    <t>Chief Financial Officer</t>
  </si>
  <si>
    <t>Burke,Michael</t>
  </si>
  <si>
    <t>Chief Financial Officers</t>
  </si>
  <si>
    <t>311001</t>
  </si>
  <si>
    <t>9026</t>
  </si>
  <si>
    <t>FTE &amp; Student  Reporting</t>
  </si>
  <si>
    <t>D'Aoust,Pierre</t>
  </si>
  <si>
    <t>313600</t>
  </si>
  <si>
    <t>9028</t>
  </si>
  <si>
    <t>ERP System</t>
  </si>
  <si>
    <t>Munguia,Sarah</t>
  </si>
  <si>
    <t>313700</t>
  </si>
  <si>
    <t>9030</t>
  </si>
  <si>
    <t>Transformation</t>
  </si>
  <si>
    <t>Terembes, Barbara</t>
  </si>
  <si>
    <t>Reorganization</t>
  </si>
  <si>
    <t>202910</t>
  </si>
  <si>
    <t>9031</t>
  </si>
  <si>
    <t>Federal and State Programs</t>
  </si>
  <si>
    <t>201120</t>
  </si>
  <si>
    <t>9032</t>
  </si>
  <si>
    <t>Exceptional Student Education</t>
  </si>
  <si>
    <t>McCormick,Kevin A</t>
  </si>
  <si>
    <t>Curriculum</t>
  </si>
  <si>
    <t>213100</t>
  </si>
  <si>
    <t>9033</t>
  </si>
  <si>
    <t>Early Childhood Education</t>
  </si>
  <si>
    <t>Steele,Mary C</t>
  </si>
  <si>
    <t>213300</t>
  </si>
  <si>
    <t>9034</t>
  </si>
  <si>
    <t>Exceptional Student Ed OTS</t>
  </si>
  <si>
    <t>ESE-OTS</t>
  </si>
  <si>
    <t>213110</t>
  </si>
  <si>
    <t>9037</t>
  </si>
  <si>
    <t>The Education Network</t>
  </si>
  <si>
    <t>Schuyler,Amity</t>
  </si>
  <si>
    <t>Communications</t>
  </si>
  <si>
    <t>315100</t>
  </si>
  <si>
    <t>9039</t>
  </si>
  <si>
    <t>Adult &amp; Community Education</t>
  </si>
  <si>
    <t>Professional Growth</t>
  </si>
  <si>
    <t>211300</t>
  </si>
  <si>
    <t>9043</t>
  </si>
  <si>
    <t>Facilities Management</t>
  </si>
  <si>
    <t>303001</t>
  </si>
  <si>
    <t>9044</t>
  </si>
  <si>
    <t>Choice and Career Options</t>
  </si>
  <si>
    <t>Licata,Peter B</t>
  </si>
  <si>
    <t>212100</t>
  </si>
  <si>
    <t>9048</t>
  </si>
  <si>
    <t>Teaching and Learning</t>
  </si>
  <si>
    <t>Fedderman, Dianna</t>
  </si>
  <si>
    <t>214100</t>
  </si>
  <si>
    <t>9049</t>
  </si>
  <si>
    <t>Infrastructure &amp; Security</t>
  </si>
  <si>
    <t>Wilhelm,David</t>
  </si>
  <si>
    <t>IT</t>
  </si>
  <si>
    <t>312100</t>
  </si>
  <si>
    <t>9051</t>
  </si>
  <si>
    <t>Elementary Education</t>
  </si>
  <si>
    <t>Fedderman,Diana</t>
  </si>
  <si>
    <t>213210</t>
  </si>
  <si>
    <t>9052</t>
  </si>
  <si>
    <t>Deputy Superintendent</t>
  </si>
  <si>
    <t>Christiansen,David W</t>
  </si>
  <si>
    <t>201001</t>
  </si>
  <si>
    <t>9053</t>
  </si>
  <si>
    <t>Assessment</t>
  </si>
  <si>
    <t>Houchens,Paul</t>
  </si>
  <si>
    <t>Performance Accountability</t>
  </si>
  <si>
    <t>203100</t>
  </si>
  <si>
    <t>9054</t>
  </si>
  <si>
    <t>Research &amp; Evaluation</t>
  </si>
  <si>
    <t>203200</t>
  </si>
  <si>
    <t>9056</t>
  </si>
  <si>
    <t>Secondary Education</t>
  </si>
  <si>
    <t>Fedderman,Diana J</t>
  </si>
  <si>
    <t>213220</t>
  </si>
  <si>
    <t>9057</t>
  </si>
  <si>
    <t>Compliance &amp; Special Projects</t>
  </si>
  <si>
    <t>Terembes,Barbara A</t>
  </si>
  <si>
    <t>201100</t>
  </si>
  <si>
    <t>9061</t>
  </si>
  <si>
    <t>ESE Diagnostics</t>
  </si>
  <si>
    <t>213120</t>
  </si>
  <si>
    <t>9062</t>
  </si>
  <si>
    <t>ESE Program Support</t>
  </si>
  <si>
    <t>213130</t>
  </si>
  <si>
    <t>9072</t>
  </si>
  <si>
    <t>Howard,Mark</t>
  </si>
  <si>
    <t>203001</t>
  </si>
  <si>
    <t>9080</t>
  </si>
  <si>
    <t>315001</t>
  </si>
  <si>
    <t>9083</t>
  </si>
  <si>
    <t>Multicultural Education</t>
  </si>
  <si>
    <t>Pinkos,Margarita P</t>
  </si>
  <si>
    <t>213400</t>
  </si>
  <si>
    <t>9088</t>
  </si>
  <si>
    <t>K12 Curriculum</t>
  </si>
  <si>
    <t>Fedderman, Diana</t>
  </si>
  <si>
    <t>213205</t>
  </si>
  <si>
    <t>9090</t>
  </si>
  <si>
    <t>Budget</t>
  </si>
  <si>
    <t>313100</t>
  </si>
  <si>
    <t>9095</t>
  </si>
  <si>
    <t>Environmental Conserv Services</t>
  </si>
  <si>
    <t>Strauss,Paul M</t>
  </si>
  <si>
    <t>303100</t>
  </si>
  <si>
    <t>9100</t>
  </si>
  <si>
    <t>Accounting</t>
  </si>
  <si>
    <t>Samuels,Nancy-Jo</t>
  </si>
  <si>
    <t>313200</t>
  </si>
  <si>
    <t>9102</t>
  </si>
  <si>
    <t>County Wide</t>
  </si>
  <si>
    <t>Reserves</t>
  </si>
  <si>
    <t>9104</t>
  </si>
  <si>
    <t>Inspector General</t>
  </si>
  <si>
    <t>Chiu,Kwong L</t>
  </si>
  <si>
    <t>100200</t>
  </si>
  <si>
    <t>9150</t>
  </si>
  <si>
    <t>School Food Service - Admin</t>
  </si>
  <si>
    <t>Monbleau,Allison</t>
  </si>
  <si>
    <t>302400</t>
  </si>
  <si>
    <t>9151</t>
  </si>
  <si>
    <t>School Food Services</t>
  </si>
  <si>
    <t>302420</t>
  </si>
  <si>
    <t>9154</t>
  </si>
  <si>
    <t>Administrative Cafeteria</t>
  </si>
  <si>
    <t>302410</t>
  </si>
  <si>
    <t>9202</t>
  </si>
  <si>
    <t>Area 2</t>
  </si>
  <si>
    <t>Ostaffe,Gregory</t>
  </si>
  <si>
    <t>202902</t>
  </si>
  <si>
    <t>9210</t>
  </si>
  <si>
    <t>Lundman,Eric Edward</t>
  </si>
  <si>
    <t>211001</t>
  </si>
  <si>
    <t>9220</t>
  </si>
  <si>
    <t>Purchasing</t>
  </si>
  <si>
    <t>Garbacz,Darci</t>
  </si>
  <si>
    <t>313300</t>
  </si>
  <si>
    <t>9228</t>
  </si>
  <si>
    <t>Educational Technology</t>
  </si>
  <si>
    <t>Weidenhamer,Gary</t>
  </si>
  <si>
    <t>203300</t>
  </si>
  <si>
    <t>9229</t>
  </si>
  <si>
    <t>IT Enterprise Applications</t>
  </si>
  <si>
    <t>Pumphrey,Dawn L</t>
  </si>
  <si>
    <t>312200</t>
  </si>
  <si>
    <t>9230</t>
  </si>
  <si>
    <t>Chief Information Officer</t>
  </si>
  <si>
    <t>Agarwal,Deepak</t>
  </si>
  <si>
    <t>312001</t>
  </si>
  <si>
    <t>9231</t>
  </si>
  <si>
    <t>Technical Operations</t>
  </si>
  <si>
    <t>Persaud,Chris</t>
  </si>
  <si>
    <t>312300</t>
  </si>
  <si>
    <t>9234</t>
  </si>
  <si>
    <t>Project Management Office</t>
  </si>
  <si>
    <t>Carr,Leigh</t>
  </si>
  <si>
    <t>312910</t>
  </si>
  <si>
    <t>9236</t>
  </si>
  <si>
    <t>Treasury</t>
  </si>
  <si>
    <t>313400</t>
  </si>
  <si>
    <t>9241</t>
  </si>
  <si>
    <t>Building Code Services</t>
  </si>
  <si>
    <t>Hogarth Jr.,Alfred T</t>
  </si>
  <si>
    <t>303200</t>
  </si>
  <si>
    <t>9242</t>
  </si>
  <si>
    <t>Plan&amp;IntergovernRelations</t>
  </si>
  <si>
    <t>Garrison,Kristin K</t>
  </si>
  <si>
    <t>303300</t>
  </si>
  <si>
    <t>9243</t>
  </si>
  <si>
    <t>Real Estate</t>
  </si>
  <si>
    <t>303390</t>
  </si>
  <si>
    <t>9245</t>
  </si>
  <si>
    <t>Program Management</t>
  </si>
  <si>
    <t>Kunard,James</t>
  </si>
  <si>
    <t>303400</t>
  </si>
  <si>
    <t>9261</t>
  </si>
  <si>
    <t>Leadership Development</t>
  </si>
  <si>
    <t>Dujon,Amy</t>
  </si>
  <si>
    <t>211200</t>
  </si>
  <si>
    <t>9263</t>
  </si>
  <si>
    <t>Professional Standards</t>
  </si>
  <si>
    <t>Weinbaum,Dianna</t>
  </si>
  <si>
    <t>314100</t>
  </si>
  <si>
    <t>9264</t>
  </si>
  <si>
    <t>Professional Development</t>
  </si>
  <si>
    <t>Vela,Enrique Baguer</t>
  </si>
  <si>
    <t>211100</t>
  </si>
  <si>
    <t>9267</t>
  </si>
  <si>
    <t>Recruitment and Retention</t>
  </si>
  <si>
    <t>Williams,Gail Denise</t>
  </si>
  <si>
    <t>316200</t>
  </si>
  <si>
    <t>9268</t>
  </si>
  <si>
    <t>Compensation &amp; Employee Info</t>
  </si>
  <si>
    <t>Mitchell,Mark F</t>
  </si>
  <si>
    <t>316100</t>
  </si>
  <si>
    <t>9271</t>
  </si>
  <si>
    <t>Regional Office South</t>
  </si>
  <si>
    <t>Saltzman,Ian B</t>
  </si>
  <si>
    <t>Regions</t>
  </si>
  <si>
    <t>202100</t>
  </si>
  <si>
    <t>9272</t>
  </si>
  <si>
    <t>Regional Office Central</t>
  </si>
  <si>
    <t>Rodriguez,Francisco J</t>
  </si>
  <si>
    <t>202200</t>
  </si>
  <si>
    <t>9273</t>
  </si>
  <si>
    <t>Regional Office Glades</t>
  </si>
  <si>
    <t>202300</t>
  </si>
  <si>
    <t>9274</t>
  </si>
  <si>
    <t>Regional Office North</t>
  </si>
  <si>
    <t>202400</t>
  </si>
  <si>
    <t>9304</t>
  </si>
  <si>
    <t>Educational Alternatives</t>
  </si>
  <si>
    <t>212300</t>
  </si>
  <si>
    <t>9320</t>
  </si>
  <si>
    <t>Transportation Services</t>
  </si>
  <si>
    <t>302200</t>
  </si>
  <si>
    <t>9324</t>
  </si>
  <si>
    <t>Transportation East Facility</t>
  </si>
  <si>
    <t>302240</t>
  </si>
  <si>
    <t>9325</t>
  </si>
  <si>
    <t>Transportation Centrl Facility</t>
  </si>
  <si>
    <t>302250</t>
  </si>
  <si>
    <t>9326</t>
  </si>
  <si>
    <t>Transportation Royal</t>
  </si>
  <si>
    <t>302260</t>
  </si>
  <si>
    <t>9327</t>
  </si>
  <si>
    <t>Transportation North Facility</t>
  </si>
  <si>
    <t>302270</t>
  </si>
  <si>
    <t>9328</t>
  </si>
  <si>
    <t>Transportation South Facility</t>
  </si>
  <si>
    <t>302280</t>
  </si>
  <si>
    <t>9329</t>
  </si>
  <si>
    <t>Transportation West Facility</t>
  </si>
  <si>
    <t>302290</t>
  </si>
  <si>
    <t>9331</t>
  </si>
  <si>
    <t>Transportation West Central</t>
  </si>
  <si>
    <t>302291</t>
  </si>
  <si>
    <t>9333</t>
  </si>
  <si>
    <t>Charter Schools</t>
  </si>
  <si>
    <t>Pegg,James</t>
  </si>
  <si>
    <t>203400</t>
  </si>
  <si>
    <t>9450</t>
  </si>
  <si>
    <t>Maintenance &amp; Plant Operations</t>
  </si>
  <si>
    <t>Backhus,Stephen</t>
  </si>
  <si>
    <t>303500</t>
  </si>
  <si>
    <t>9720</t>
  </si>
  <si>
    <t>General Counsel to the Board</t>
  </si>
  <si>
    <t>Rico,JulieAnn</t>
  </si>
  <si>
    <t>100100</t>
  </si>
  <si>
    <t>9989</t>
  </si>
  <si>
    <t>School Center Reserve</t>
  </si>
  <si>
    <t>9999</t>
  </si>
  <si>
    <t>District Reserves</t>
  </si>
  <si>
    <t>Award Amount</t>
  </si>
  <si>
    <t>School #</t>
  </si>
  <si>
    <r>
      <t xml:space="preserve">Instructions:  First, enter the school number into the </t>
    </r>
    <r>
      <rPr>
        <b/>
        <sz val="10"/>
        <color rgb="FFFFFF00"/>
        <rFont val="Arial"/>
        <family val="2"/>
      </rPr>
      <t>YELLOW</t>
    </r>
    <r>
      <rPr>
        <b/>
        <sz val="10"/>
        <rFont val="Arial"/>
        <family val="2"/>
      </rPr>
      <t xml:space="preserve"> area of the worksheet heading. Then, enter the Award Aamount per person and number of employees in the YELLOW section of the spreadsheet.  The total funding required to make the bonus payments is highlighted in PURPLE.  The payment amounts that should be listed on the spreadsheet submitted to Payroll for processing are highlighted in GREEN.  The required budget transfer is listed at the bottom of the spreadsheet.
</t>
    </r>
    <r>
      <rPr>
        <b/>
        <u/>
        <sz val="12"/>
        <rFont val="Arial Black"/>
        <family val="2"/>
      </rPr>
      <t>Be sure the amount highlighted in purple does not exceed your total available budget for bonuses.</t>
    </r>
  </si>
  <si>
    <t>dept</t>
  </si>
  <si>
    <t>FTE</t>
  </si>
  <si>
    <t>Funding</t>
  </si>
  <si>
    <t>WATERS EDGE ELEMENTARY SCHOOL</t>
  </si>
  <si>
    <t>EVERGLADES ELEMENTARY</t>
  </si>
  <si>
    <t>JUPITER ELEMENTARY SCHOOL</t>
  </si>
  <si>
    <t>JUPITER HIGH SCHOOL</t>
  </si>
  <si>
    <t>ALLAMANDA ELEMENTARY SCHOOL</t>
  </si>
  <si>
    <t>THE CONSERVATORY SCHOOL AT NORTH PALM BEACH</t>
  </si>
  <si>
    <t>LAKE PARK ELEMENTARY SCHOOL</t>
  </si>
  <si>
    <t>SUNCOAST COMMUNITY HIGH SCHOOL</t>
  </si>
  <si>
    <t>WASHINGTON ELEMENTARY MAGNET SCHOOL</t>
  </si>
  <si>
    <t>LINCOLN ELEMENTARY SCHOOL</t>
  </si>
  <si>
    <t>SUNSET PALMS ELEMENTARY SCHOOL</t>
  </si>
  <si>
    <t>ROOSEVELT ELEMENTARY SCHOOL</t>
  </si>
  <si>
    <t>ALEXANDER W DREYFOOS JUNIOR SCHOOL OF THE ARTS</t>
  </si>
  <si>
    <t>PALM BEACH PUBLIC SCHOOL</t>
  </si>
  <si>
    <t>MEADOW PARK ELEMENTARY SCHOOL</t>
  </si>
  <si>
    <t>FOREST HILL ELEMENTARY SCHOOL</t>
  </si>
  <si>
    <t>MARSH POINTE ELEMENTARY</t>
  </si>
  <si>
    <t>ACADEMY FOR POSITIVE LEARNING</t>
  </si>
  <si>
    <t>NORTH GRADE ELEMENTARY SCHOOL</t>
  </si>
  <si>
    <t>POINCIANA STEM ELEMENTARY MAGNET SCHOOL</t>
  </si>
  <si>
    <t>BOCA RATON COMMUNITY HIGH SCHOOL</t>
  </si>
  <si>
    <t>WYNNEBROOK ELEMENTARY SCHOOL</t>
  </si>
  <si>
    <t>GROVE PARK ELEMENTARY SCHOOL</t>
  </si>
  <si>
    <t>ADDISON MIZNER ELEMENTARY SCHOOL</t>
  </si>
  <si>
    <t>BOCA RATON COMMUNITY MIDDLE SCHOOL</t>
  </si>
  <si>
    <t>CLIFFORD O TAYLOR/KIRKLANE ELEMENTARY</t>
  </si>
  <si>
    <t>JERRY THOMAS ELEMENTARY SCHOOL</t>
  </si>
  <si>
    <t>VERDE ELEMENTARY SCHOOL</t>
  </si>
  <si>
    <t>SPANISH RIVER COMMUNITY HIGH SCHOOL</t>
  </si>
  <si>
    <t>WELLINGTON LANDINGS MIDDLE</t>
  </si>
  <si>
    <t>JUPITER MIDDLE SCHOOL</t>
  </si>
  <si>
    <t>DEL PRADO ELEMENTARY SCHOOL</t>
  </si>
  <si>
    <t>LOGGERS' RUN COMMUNITY MIDDLE SCHOOL</t>
  </si>
  <si>
    <t>WHISPERING PINES ELEMENTARY SCHOOL</t>
  </si>
  <si>
    <t>CORAL SUNSET ELEMENTARY SCHOOL</t>
  </si>
  <si>
    <t>CHRISTA MCAULIFFE MIDDLE SCHOOL</t>
  </si>
  <si>
    <t>K. E. CUNNINGHAM/CANAL POINT ELEMENTARY</t>
  </si>
  <si>
    <t>INDIAN PINES ELEMENTARY SCHOOL</t>
  </si>
  <si>
    <t>LIBERTY PARK ELEMENTARY SCHOOL</t>
  </si>
  <si>
    <t>BANYAN CREEK ELEMENTARY SCHOOL</t>
  </si>
  <si>
    <t>CALUSA ELEMENTARY SCHOOL</t>
  </si>
  <si>
    <t>WOODLANDS MIDDLE SCHOOL</t>
  </si>
  <si>
    <t>LIGHTHOUSE ELEMENTARY SCHOOL</t>
  </si>
  <si>
    <t>CYPRESS TRAILS ELEMENTARY SCHOOL</t>
  </si>
  <si>
    <t>MORIKAMI PARK ELEMENTARY SCHOOL</t>
  </si>
  <si>
    <t>SANDPIPER SHORES ELEMENTARY SCHOOL</t>
  </si>
  <si>
    <t>WATSON B. DUNCAN MIDDLE SCHOOL</t>
  </si>
  <si>
    <t>OMNI MIDDLE SCHOOL</t>
  </si>
  <si>
    <t>PARK VISTA COMMUNITY HIGH SCHOOL</t>
  </si>
  <si>
    <t>TIMBER TRACE ELEMENTARY SCHOOL</t>
  </si>
  <si>
    <t>LIMESTONE CREEK ELEMENTARY SCHOOL</t>
  </si>
  <si>
    <t>CARVER MIDDLE SCHOOL</t>
  </si>
  <si>
    <t>CITRUS COVE ELEMENTARY SCHOOL</t>
  </si>
  <si>
    <t>HAMMOCK POINTE ELEMENTARY SCHOOL</t>
  </si>
  <si>
    <t>JUPITER FARMS ELEMENTARY SCHOOL</t>
  </si>
  <si>
    <t>EGRET LAKE ELEMENTARY SCHOOL</t>
  </si>
  <si>
    <t>PANTHER RUN ELEMENTARY SCHOOL</t>
  </si>
  <si>
    <t>OLYMPIC HEIGHTS COMMUNITY HIGH</t>
  </si>
  <si>
    <t>WELLINGTON HIGH SCHOOL</t>
  </si>
  <si>
    <t>MANATEE ELEMENTARY SCHOOL</t>
  </si>
  <si>
    <t>ORCHARD VIEW ELEMENTARY SCHOOL</t>
  </si>
  <si>
    <t>BOYNTON BEACH COMMUNITY HIGH</t>
  </si>
  <si>
    <t>BELLE GLADE ELEMENTARY SCHOOL</t>
  </si>
  <si>
    <t>GOLDEN GROVE ELEMENTARY SCHOOL</t>
  </si>
  <si>
    <t>WESTERN PINES COMMUNITY MIDDLE</t>
  </si>
  <si>
    <t>EAGLES LANDING MIDDLE SCHOOL</t>
  </si>
  <si>
    <t>DR. MARY MCLEOD BETHUNE ELEMENTARY</t>
  </si>
  <si>
    <t>BAK MIDDLE SCHOOL OF THE ARTS</t>
  </si>
  <si>
    <t>BEACON COVE INTERMEDIATE SCHOOL</t>
  </si>
  <si>
    <t>FRONTIER ELEMENTARY SCHOOL</t>
  </si>
  <si>
    <t>BINKS FOREST ELEMENTARY SCHOOL</t>
  </si>
  <si>
    <t>CORAL REEF ELEMENTARY SCHOOL</t>
  </si>
  <si>
    <t>POLO PARK MIDDLE SCHOOL</t>
  </si>
  <si>
    <t>INDEPENDENCE MIDDLE SCHOOL</t>
  </si>
  <si>
    <t>SUNRISE PARK ELEMENTARY SCHOOL</t>
  </si>
  <si>
    <t>DON ESTRIDGE HIGH TECH MIDDLE SCHOOL</t>
  </si>
  <si>
    <t>DISCOVERY KEY ELEMENTARY SCHOOL</t>
  </si>
  <si>
    <t>ROYAL PALM BEACH ELEMENTARY SCHOOL</t>
  </si>
  <si>
    <t>TRADEWINDS MIDDLE SCHOOL</t>
  </si>
  <si>
    <t>OSCEOLA CREEK MIDDLE SCHOOL</t>
  </si>
  <si>
    <t>PIERCE HAMMOCK ELEMENTARY SCHOOL</t>
  </si>
  <si>
    <t>WESTERN ACADEMY CHARTER SCHOOL</t>
  </si>
  <si>
    <t>WEST BOCA RATON HIGH SCHOOL</t>
  </si>
  <si>
    <t>EQUESTRIAN TRAILS ELEMENTARY</t>
  </si>
  <si>
    <t>GRASSY WATERS ELEMENTARY SCHOOL</t>
  </si>
  <si>
    <t>ELBRIDGE GALE ELEMENTARY SCHOOL</t>
  </si>
  <si>
    <t>EMERALD COVE MIDDLE SCHOOL</t>
  </si>
  <si>
    <t>GLADES ACADEMY, INC</t>
  </si>
  <si>
    <t>BRIGHT FUTURES ACADEMY</t>
  </si>
  <si>
    <t>TOUSSAINT L'OUVERTURE HIGH</t>
  </si>
  <si>
    <t>BELIEVERS ACADEMY</t>
  </si>
  <si>
    <t>QUANTUM HIGH SCHOOL</t>
  </si>
  <si>
    <t>SOMERSET ACADEMY BOCA EAST</t>
  </si>
  <si>
    <t>WORTHINGTON HIGH SCHOOL</t>
  </si>
  <si>
    <t>SOUTH TECH PREPARATORY ACADEMY</t>
  </si>
  <si>
    <t>GARDENS SCHOOL OF TECHNOLOGY ARTS INC</t>
  </si>
  <si>
    <t>RENAISSANCE CHARTER SCHOOL AT PALMS WEST</t>
  </si>
  <si>
    <t>RENAISSANCE CHARTER SCHOOL AT WELLINGTON</t>
  </si>
  <si>
    <t>SOMERSET ACADEMY CANYONS MIDDLE SCHOOL</t>
  </si>
  <si>
    <t>SOMERSET ACADEMY BOCA MIDDLE SCHOOL</t>
  </si>
  <si>
    <t>RENAISSANCE CHARTER SCHOOL AT CYPRESS</t>
  </si>
  <si>
    <t>FRANKLIN ACADEMY CHARTER D</t>
  </si>
  <si>
    <t>EAGLE ARTS ACADEMY</t>
  </si>
  <si>
    <t>PALM BEACH VIRTUAL FRANCHISE</t>
  </si>
  <si>
    <t>Teachers (Group 5)</t>
  </si>
  <si>
    <t>Teachers (Group 4)</t>
  </si>
  <si>
    <t>863.90</t>
  </si>
  <si>
    <t>$86,390</t>
  </si>
  <si>
    <t>921.82</t>
  </si>
  <si>
    <t>$92,182</t>
  </si>
  <si>
    <t>950.80</t>
  </si>
  <si>
    <t>$95,080</t>
  </si>
  <si>
    <t>2,958.53</t>
  </si>
  <si>
    <t>$295,853</t>
  </si>
  <si>
    <t>707.97</t>
  </si>
  <si>
    <t>$70,797</t>
  </si>
  <si>
    <t>722.80</t>
  </si>
  <si>
    <t>$72,280</t>
  </si>
  <si>
    <t>881.86</t>
  </si>
  <si>
    <t>$88,186</t>
  </si>
  <si>
    <t>1,543.01</t>
  </si>
  <si>
    <t>$154,301</t>
  </si>
  <si>
    <t>781.32</t>
  </si>
  <si>
    <t>$78,132</t>
  </si>
  <si>
    <t>506.83</t>
  </si>
  <si>
    <t>$50,683</t>
  </si>
  <si>
    <t>987.23</t>
  </si>
  <si>
    <t>$98,723</t>
  </si>
  <si>
    <t>648.21</t>
  </si>
  <si>
    <t>$64,821</t>
  </si>
  <si>
    <t>379.40</t>
  </si>
  <si>
    <t>$37,940</t>
  </si>
  <si>
    <t>602.48</t>
  </si>
  <si>
    <t>$60,248</t>
  </si>
  <si>
    <t>1,321.79</t>
  </si>
  <si>
    <t>$132,179</t>
  </si>
  <si>
    <t>364.19</t>
  </si>
  <si>
    <t>$36,419</t>
  </si>
  <si>
    <t>775.36</t>
  </si>
  <si>
    <t>$77,536</t>
  </si>
  <si>
    <t>531.34</t>
  </si>
  <si>
    <t>$53,134</t>
  </si>
  <si>
    <t>1,211.47</t>
  </si>
  <si>
    <t>$121,147</t>
  </si>
  <si>
    <t>729.79</t>
  </si>
  <si>
    <t>$72,979</t>
  </si>
  <si>
    <t>1,140.51</t>
  </si>
  <si>
    <t>$114,051</t>
  </si>
  <si>
    <t>1,642.64</t>
  </si>
  <si>
    <t>$164,264</t>
  </si>
  <si>
    <t>817.58</t>
  </si>
  <si>
    <t>$81,758</t>
  </si>
  <si>
    <t>736.23</t>
  </si>
  <si>
    <t>$73,623</t>
  </si>
  <si>
    <t>891.84</t>
  </si>
  <si>
    <t>$89,184</t>
  </si>
  <si>
    <t>2,541.45</t>
  </si>
  <si>
    <t>$254,145</t>
  </si>
  <si>
    <t>864.53</t>
  </si>
  <si>
    <t>$86,453</t>
  </si>
  <si>
    <t>882.34</t>
  </si>
  <si>
    <t>$88,234</t>
  </si>
  <si>
    <t>464.84</t>
  </si>
  <si>
    <t>$46,484</t>
  </si>
  <si>
    <t>597.83</t>
  </si>
  <si>
    <t>$59,783</t>
  </si>
  <si>
    <t>3,376.72</t>
  </si>
  <si>
    <t>$337,672</t>
  </si>
  <si>
    <t>694.45</t>
  </si>
  <si>
    <t>$69,445</t>
  </si>
  <si>
    <t>3,440.38</t>
  </si>
  <si>
    <t>$344,038</t>
  </si>
  <si>
    <t>890.38</t>
  </si>
  <si>
    <t>$89,038</t>
  </si>
  <si>
    <t>575.82</t>
  </si>
  <si>
    <t>$57,582</t>
  </si>
  <si>
    <t>523.56</t>
  </si>
  <si>
    <t>$52,356</t>
  </si>
  <si>
    <t>753.20</t>
  </si>
  <si>
    <t>$75,320</t>
  </si>
  <si>
    <t>867.04</t>
  </si>
  <si>
    <t>$86,704</t>
  </si>
  <si>
    <t>690.83</t>
  </si>
  <si>
    <t>$69,083</t>
  </si>
  <si>
    <t>1,555.44</t>
  </si>
  <si>
    <t>$155,544</t>
  </si>
  <si>
    <t>1,112.02</t>
  </si>
  <si>
    <t>$111,202</t>
  </si>
  <si>
    <t>818.85</t>
  </si>
  <si>
    <t>$81,885</t>
  </si>
  <si>
    <t>1,069.56</t>
  </si>
  <si>
    <t>$106,956</t>
  </si>
  <si>
    <t>845.88</t>
  </si>
  <si>
    <t>$84,588</t>
  </si>
  <si>
    <t>2,294.52</t>
  </si>
  <si>
    <t>$229,452</t>
  </si>
  <si>
    <t>1,323.16</t>
  </si>
  <si>
    <t>$132,316</t>
  </si>
  <si>
    <t>1,379.92</t>
  </si>
  <si>
    <t>$137,992</t>
  </si>
  <si>
    <t>937.99</t>
  </si>
  <si>
    <t>$93,799</t>
  </si>
  <si>
    <t>1,141.74</t>
  </si>
  <si>
    <t>$114,174</t>
  </si>
  <si>
    <t>733.27</t>
  </si>
  <si>
    <t>$73,327</t>
  </si>
  <si>
    <t>885.61</t>
  </si>
  <si>
    <t>$88,561</t>
  </si>
  <si>
    <t>1,268.31</t>
  </si>
  <si>
    <t>$126,831</t>
  </si>
  <si>
    <t>2,322.05</t>
  </si>
  <si>
    <t>$232,205</t>
  </si>
  <si>
    <t>948.63</t>
  </si>
  <si>
    <t>$94,863</t>
  </si>
  <si>
    <t>1,104.54</t>
  </si>
  <si>
    <t>$110,454</t>
  </si>
  <si>
    <t>1,224.17</t>
  </si>
  <si>
    <t>$122,417</t>
  </si>
  <si>
    <t>682.16</t>
  </si>
  <si>
    <t>$68,216</t>
  </si>
  <si>
    <t>462.72</t>
  </si>
  <si>
    <t>$46,272</t>
  </si>
  <si>
    <t>801.39</t>
  </si>
  <si>
    <t>$80,139</t>
  </si>
  <si>
    <t>913.00</t>
  </si>
  <si>
    <t>$91,300</t>
  </si>
  <si>
    <t>1,291.08</t>
  </si>
  <si>
    <t>$129,108</t>
  </si>
  <si>
    <t>1,394.41</t>
  </si>
  <si>
    <t>$139,441</t>
  </si>
  <si>
    <t>2,867.23</t>
  </si>
  <si>
    <t>$286,723</t>
  </si>
  <si>
    <t>972.35</t>
  </si>
  <si>
    <t>$97,235</t>
  </si>
  <si>
    <t>977.08</t>
  </si>
  <si>
    <t>$97,708</t>
  </si>
  <si>
    <t>692.09</t>
  </si>
  <si>
    <t>$69,209</t>
  </si>
  <si>
    <t>924.12</t>
  </si>
  <si>
    <t>$92,412</t>
  </si>
  <si>
    <t>632.47</t>
  </si>
  <si>
    <t>$63,247</t>
  </si>
  <si>
    <t>704.42</t>
  </si>
  <si>
    <t>$70,442</t>
  </si>
  <si>
    <t>843.09</t>
  </si>
  <si>
    <t>$84,309</t>
  </si>
  <si>
    <t>1,960.60</t>
  </si>
  <si>
    <t>$196,060</t>
  </si>
  <si>
    <t>2,445.56</t>
  </si>
  <si>
    <t>$244,556</t>
  </si>
  <si>
    <t>1,234.50</t>
  </si>
  <si>
    <t>$123,450</t>
  </si>
  <si>
    <t>542.48</t>
  </si>
  <si>
    <t>$54,248</t>
  </si>
  <si>
    <t>613.54</t>
  </si>
  <si>
    <t>$61,354</t>
  </si>
  <si>
    <t>794.79</t>
  </si>
  <si>
    <t>$79,479</t>
  </si>
  <si>
    <t>1,072.77</t>
  </si>
  <si>
    <t>$107,277</t>
  </si>
  <si>
    <t>1,482.85</t>
  </si>
  <si>
    <t>$148,285</t>
  </si>
  <si>
    <t>1,365.87</t>
  </si>
  <si>
    <t>$136,587</t>
  </si>
  <si>
    <t>64.20</t>
  </si>
  <si>
    <t>$6,420</t>
  </si>
  <si>
    <t>757.75</t>
  </si>
  <si>
    <t>$75,775</t>
  </si>
  <si>
    <t>612.72</t>
  </si>
  <si>
    <t>$61,272</t>
  </si>
  <si>
    <t>1,007.65</t>
  </si>
  <si>
    <t>$100,765</t>
  </si>
  <si>
    <t>773.75</t>
  </si>
  <si>
    <t>$77,375</t>
  </si>
  <si>
    <t>970.66</t>
  </si>
  <si>
    <t>$97,066</t>
  </si>
  <si>
    <t>861.81</t>
  </si>
  <si>
    <t>$86,181</t>
  </si>
  <si>
    <t>1,396.22</t>
  </si>
  <si>
    <t>$139,622</t>
  </si>
  <si>
    <t>2,815.86</t>
  </si>
  <si>
    <t>$281,586</t>
  </si>
  <si>
    <t>896.18</t>
  </si>
  <si>
    <t>$89,618</t>
  </si>
  <si>
    <t>1,261.30</t>
  </si>
  <si>
    <t>$126,130</t>
  </si>
  <si>
    <t>856.24</t>
  </si>
  <si>
    <t>$85,624</t>
  </si>
  <si>
    <t>697.44</t>
  </si>
  <si>
    <t>$69,744</t>
  </si>
  <si>
    <t>718.29</t>
  </si>
  <si>
    <t>$71,829</t>
  </si>
  <si>
    <t>462.50</t>
  </si>
  <si>
    <t>$46,250</t>
  </si>
  <si>
    <t>498.52</t>
  </si>
  <si>
    <t>$49,852</t>
  </si>
  <si>
    <t>21.78</t>
  </si>
  <si>
    <t>$2,178</t>
  </si>
  <si>
    <t>65.16</t>
  </si>
  <si>
    <t>$6,516</t>
  </si>
  <si>
    <t>2,003.05</t>
  </si>
  <si>
    <t>$200,305</t>
  </si>
  <si>
    <t>813.96</t>
  </si>
  <si>
    <t>$81,396</t>
  </si>
  <si>
    <t>801.45</t>
  </si>
  <si>
    <t>$80,145</t>
  </si>
  <si>
    <t>150.92</t>
  </si>
  <si>
    <t>$15,092</t>
  </si>
  <si>
    <t>1,015.48</t>
  </si>
  <si>
    <t>$101,548</t>
  </si>
  <si>
    <t>1,272.99</t>
  </si>
  <si>
    <t>$127,299</t>
  </si>
  <si>
    <t>1,033.10</t>
  </si>
  <si>
    <t>$103,310</t>
  </si>
  <si>
    <t>259.58</t>
  </si>
  <si>
    <t>$25,958</t>
  </si>
  <si>
    <t>897.13</t>
  </si>
  <si>
    <t>$89,713</t>
  </si>
  <si>
    <t>102.86</t>
  </si>
  <si>
    <t>$10,286</t>
  </si>
  <si>
    <t>115.33</t>
  </si>
  <si>
    <t>$11,533</t>
  </si>
  <si>
    <t>272.88</t>
  </si>
  <si>
    <t>$27,288</t>
  </si>
  <si>
    <t>351.04</t>
  </si>
  <si>
    <t>$35,104</t>
  </si>
  <si>
    <t>248.45</t>
  </si>
  <si>
    <t>$24,845</t>
  </si>
  <si>
    <t>959.97</t>
  </si>
  <si>
    <t>$95,997</t>
  </si>
  <si>
    <t>251.11</t>
  </si>
  <si>
    <t>$25,111</t>
  </si>
  <si>
    <t>333.86</t>
  </si>
  <si>
    <t>$33,386</t>
  </si>
  <si>
    <t>409.30</t>
  </si>
  <si>
    <t>$40,930</t>
  </si>
  <si>
    <t>1,002.98</t>
  </si>
  <si>
    <t>$100,298</t>
  </si>
  <si>
    <t>876.11</t>
  </si>
  <si>
    <t>$87,611</t>
  </si>
  <si>
    <t>63.27</t>
  </si>
  <si>
    <t>$6,327</t>
  </si>
  <si>
    <t>368.99</t>
  </si>
  <si>
    <t>$36,899</t>
  </si>
  <si>
    <t>246.79</t>
  </si>
  <si>
    <t>$24,679</t>
  </si>
  <si>
    <t>199.15</t>
  </si>
  <si>
    <t>$19,915</t>
  </si>
  <si>
    <t>PINE JOG ELEMENTARY SCHOOL</t>
  </si>
  <si>
    <t>PALM BEACH GARDENS ELEMENTARY SCHOOL</t>
  </si>
  <si>
    <t>JOHN F. KENNEDY MIDDLE SCHOOL</t>
  </si>
  <si>
    <t>NORTHMORE ELEMENTARY SCHOOL</t>
  </si>
  <si>
    <t>NORTHBORO ELEMENTARY SCHOOL</t>
  </si>
  <si>
    <t>U. B. KINSEY/PALMVIEW ELEMENTARY</t>
  </si>
  <si>
    <t>WEST GATE ELEMENTARY SCHOOL</t>
  </si>
  <si>
    <t>BELVEDERE ELEMENTARY SCHOOL</t>
  </si>
  <si>
    <t>CONNISTON MIDDLE SCHOOL</t>
  </si>
  <si>
    <t>BERKSHIRE ELEMENTARY SCHOOL</t>
  </si>
  <si>
    <t>PALM SPRINGS MIDDLE SCHOOL</t>
  </si>
  <si>
    <t>GREENACRES ELEMENTARY SCHOOL</t>
  </si>
  <si>
    <t>LAKE WORTH HIGH SCHOOL</t>
  </si>
  <si>
    <t>BARTON ELEMENTARY SCHOOL</t>
  </si>
  <si>
    <t>LANTANA MIDDLE SCHOOL</t>
  </si>
  <si>
    <t>FOREST PARK ELEMENTARY SCHOOL</t>
  </si>
  <si>
    <t>PLUMOSA SCHOOL OF THE ARTS</t>
  </si>
  <si>
    <t>GOVE ELEMENTARY SCHOOL</t>
  </si>
  <si>
    <t>JOHN I. LEONARD HIGH SCHOOL</t>
  </si>
  <si>
    <t>WEST RIVIERA ELEMENTARY SCHOOL</t>
  </si>
  <si>
    <t>MELALEUCA ELEMENTARY SCHOOL</t>
  </si>
  <si>
    <t>INLET GROVE COMMUNITY HIGH SCHOOL</t>
  </si>
  <si>
    <t>SOUTH TECH ACADEMY</t>
  </si>
  <si>
    <t>WELLINGTON ELEMENTARY SCHOOL</t>
  </si>
  <si>
    <t>H. L. JOHNSON ELEMENTARY SCHOOL</t>
  </si>
  <si>
    <t>PALM BEACH LAKES HIGH SCHOOL</t>
  </si>
  <si>
    <t>NEW HORIZONS ELEMENTARY SCHOOL</t>
  </si>
  <si>
    <t>CRYSTAL LAKES ELEMENTARY SCHOOL</t>
  </si>
  <si>
    <t>SOUTH GRADE ELEMENTARY SCHOOL</t>
  </si>
  <si>
    <t>ED VENTURE CHARTER SCHOOL</t>
  </si>
  <si>
    <t>HERITAGE ELEMENTARY SCHOOL</t>
  </si>
  <si>
    <t>PALM BEACH CENTRAL HIGH SCHOOL</t>
  </si>
  <si>
    <t>PALM BEACH COUNTY JAIL</t>
  </si>
  <si>
    <t>CROSSROADS ACADEMY</t>
  </si>
  <si>
    <t>DIAMOND VIEW ELEMENTARY SCHOOL</t>
  </si>
  <si>
    <t>RIVIERA BEACH PREPARATORY &amp; ACHIEVEMENT ACADEMY</t>
  </si>
  <si>
    <t>IMAGINE SCHOOLS CHANCELLOR CAMPUS</t>
  </si>
  <si>
    <t>G‐STAR SCHOOL OF THE ARTS</t>
  </si>
  <si>
    <t>EVERGLADES PREPARATORY ACADEMY</t>
  </si>
  <si>
    <t>RENAISSANCE CHARTER SCHOOL AT WEST PALM BEACH</t>
  </si>
  <si>
    <t>BEN GAMLA‐PALM BEACH</t>
  </si>
  <si>
    <t>MAVERICKS HIGH SCHOOL AT PALM SPRINGS</t>
  </si>
  <si>
    <t>RENAISSANCE CHARTER SCHOOL AT SUMMIT</t>
  </si>
  <si>
    <t>UNIVERSITY PREPARATORY ACADEMY PALM BEACH</t>
  </si>
  <si>
    <t>HIDDEN OAKS K-8</t>
  </si>
  <si>
    <t>NORTH GRADE K-8</t>
  </si>
  <si>
    <t>ADDISON MIZNER SCHOOL</t>
  </si>
  <si>
    <t>VERDE K-8</t>
  </si>
  <si>
    <t>ACREAGE PINES ELEMENTARY SCHOOL</t>
  </si>
  <si>
    <t>School Nurse</t>
  </si>
  <si>
    <t>WORKSHEET FOR SCHOOL RECOGNITION BONUSES - FY24</t>
  </si>
  <si>
    <t>Employee Payroll Deductions @ 32.85%</t>
  </si>
  <si>
    <t>PAHOKEE ELEMENTARY SCHOOL</t>
  </si>
  <si>
    <t>LAKE WORTH COMMUNITY MIDDLE</t>
  </si>
  <si>
    <t>BLUE LAKE ELEMENTARY</t>
  </si>
  <si>
    <t>W HISPERING PINES ELEMENTARY SCHOOL</t>
  </si>
  <si>
    <t>2171</t>
  </si>
  <si>
    <t>Blue Lake Elementary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</si>
</sst>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0.00_);[Red]\(0.00\)"/>
    <numFmt numFmtId="165" formatCode="_(* #,##0_);_(* \(#,##0\);_(* &quot;-&quot;??_);_(@_)"/>
    <numFmt numFmtId="166" formatCode="_(&quot;$&quot;* #,##0_);_(&quot;$&quot;* \(#,##0\);_(&quot;$&quot;* &quot;-&quot;??_);_(@_)"/>
    <numFmt numFmtId="168" formatCode="&quot;$&quot;#,##0.00"/>
  </numFmts>
  <fonts count="19" x14ac:knownFonts="1">
    <font>
      <sz val="10"/>
      <name val="Arial"/>
    </font>
    <font>
      <sz val="10"/>
      <name val="Arial"/>
      <family val="2"/>
    </font>
    <font>
      <b/>
      <sz val="14"/>
      <name val="Arial"/>
      <family val="2"/>
    </font>
    <font>
      <b/>
      <sz val="10"/>
      <name val="Arial"/>
      <family val="2"/>
    </font>
    <font>
      <sz val="12"/>
      <name val="Arial"/>
      <family val="2"/>
    </font>
    <font>
      <b/>
      <sz val="14"/>
      <color indexed="63"/>
      <name val="Arial"/>
      <family val="2"/>
    </font>
    <font>
      <b/>
      <sz val="12"/>
      <name val="Arial"/>
      <family val="2"/>
    </font>
    <font>
      <sz val="14"/>
      <name val="Arial"/>
      <family val="2"/>
    </font>
    <font>
      <sz val="10"/>
      <name val="Arial"/>
      <family val="2"/>
    </font>
    <font>
      <b/>
      <sz val="11"/>
      <name val="Arial"/>
      <family val="2"/>
    </font>
    <font>
      <b/>
      <sz val="11"/>
      <color indexed="55"/>
      <name val="Arial"/>
      <family val="2"/>
    </font>
    <font>
      <b/>
      <u/>
      <sz val="12"/>
      <name val="Arial Black"/>
      <family val="2"/>
    </font>
    <font>
      <u/>
      <sz val="12"/>
      <name val="Arial Black"/>
      <family val="2"/>
    </font>
    <font>
      <sz val="10"/>
      <color indexed="8"/>
      <name val="Arial"/>
      <family val="2"/>
    </font>
    <font>
      <sz val="11"/>
      <color indexed="8"/>
      <name val="Calibri"/>
      <family val="2"/>
    </font>
    <font>
      <b/>
      <sz val="10"/>
      <color rgb="FFFFFF00"/>
      <name val="Arial"/>
      <family val="2"/>
    </font>
    <font>
      <sz val="10"/>
      <color theme="1"/>
      <name val="Calibri"/>
      <family val="2"/>
      <scheme val="minor"/>
    </font>
    <font>
      <sz val="10"/>
      <color rgb="FF000000"/>
      <name val="Calibri"/>
      <family val="2"/>
      <scheme val="minor"/>
    </font>
    <font>
      <sz val="10"/>
      <name val="Calibri"/>
      <family val="2"/>
      <scheme val="minor"/>
    </font>
  </fonts>
  <fills count="1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65"/>
        <bgColor indexed="64"/>
      </patternFill>
    </fill>
    <fill>
      <patternFill patternType="solid">
        <fgColor indexed="44"/>
        <bgColor indexed="64"/>
      </patternFill>
    </fill>
    <fill>
      <patternFill patternType="solid">
        <fgColor indexed="47"/>
        <bgColor indexed="64"/>
      </patternFill>
    </fill>
    <fill>
      <patternFill patternType="solid">
        <fgColor indexed="22"/>
        <bgColor indexed="0"/>
      </patternFill>
    </fill>
    <fill>
      <patternFill patternType="solid">
        <fgColor rgb="FFFFFF0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diagonal/>
    </border>
    <border>
      <left/>
      <right/>
      <top/>
      <bottom style="thin">
        <color rgb="FF00000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cellStyleXfs>
  <cellXfs count="143">
    <xf numFmtId="0" fontId="0" fillId="0" borderId="0" xfId="0"/>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applyAlignment="1">
      <alignment horizontal="centerContinuous"/>
    </xf>
    <xf numFmtId="0" fontId="2" fillId="0" borderId="5" xfId="0" applyFont="1" applyBorder="1" applyAlignment="1">
      <alignment horizontal="centerContinuous"/>
    </xf>
    <xf numFmtId="0" fontId="0" fillId="0" borderId="6" xfId="0" applyBorder="1" applyAlignment="1">
      <alignment horizontal="center"/>
    </xf>
    <xf numFmtId="0" fontId="0" fillId="0" borderId="0" xfId="0" applyAlignment="1">
      <alignment horizontal="center"/>
    </xf>
    <xf numFmtId="0" fontId="0" fillId="0" borderId="7" xfId="0" applyBorder="1"/>
    <xf numFmtId="0" fontId="0" fillId="0" borderId="8" xfId="0" applyBorder="1"/>
    <xf numFmtId="0" fontId="6" fillId="2" borderId="9" xfId="0" applyFont="1"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applyAlignment="1">
      <alignment horizontal="center"/>
    </xf>
    <xf numFmtId="0" fontId="0" fillId="2" borderId="14" xfId="0" applyFill="1" applyBorder="1" applyAlignment="1">
      <alignment horizontal="center"/>
    </xf>
    <xf numFmtId="0" fontId="2" fillId="2" borderId="9" xfId="0" applyFont="1" applyFill="1" applyBorder="1"/>
    <xf numFmtId="49" fontId="2" fillId="2" borderId="10" xfId="0" applyNumberFormat="1" applyFont="1" applyFill="1" applyBorder="1" applyAlignment="1">
      <alignment horizontal="center"/>
    </xf>
    <xf numFmtId="0" fontId="2" fillId="2" borderId="10" xfId="0" applyFont="1" applyFill="1" applyBorder="1" applyAlignment="1">
      <alignment horizontal="center"/>
    </xf>
    <xf numFmtId="44" fontId="2" fillId="2" borderId="11" xfId="2" applyFont="1" applyFill="1" applyBorder="1"/>
    <xf numFmtId="0" fontId="2" fillId="2" borderId="15" xfId="0" applyFont="1" applyFill="1" applyBorder="1"/>
    <xf numFmtId="49" fontId="2"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12" xfId="0" applyFont="1" applyFill="1" applyBorder="1"/>
    <xf numFmtId="49" fontId="2" fillId="2" borderId="13" xfId="0" applyNumberFormat="1" applyFont="1" applyFill="1" applyBorder="1" applyAlignment="1">
      <alignment horizontal="center"/>
    </xf>
    <xf numFmtId="0" fontId="2" fillId="2" borderId="13" xfId="0" applyFont="1" applyFill="1" applyBorder="1" applyAlignment="1">
      <alignment horizontal="center"/>
    </xf>
    <xf numFmtId="44" fontId="7" fillId="3" borderId="6" xfId="2" applyFont="1" applyFill="1" applyBorder="1" applyProtection="1">
      <protection locked="0"/>
    </xf>
    <xf numFmtId="1" fontId="7" fillId="3" borderId="6" xfId="0" applyNumberFormat="1" applyFont="1" applyFill="1" applyBorder="1" applyProtection="1">
      <protection locked="0"/>
    </xf>
    <xf numFmtId="0" fontId="3" fillId="3" borderId="6" xfId="0" applyFont="1" applyFill="1" applyBorder="1" applyAlignment="1">
      <alignment horizontal="center" wrapText="1"/>
    </xf>
    <xf numFmtId="43" fontId="2" fillId="2" borderId="16" xfId="1" applyFont="1" applyFill="1" applyBorder="1"/>
    <xf numFmtId="43" fontId="2" fillId="2" borderId="14" xfId="1" applyFont="1" applyFill="1" applyBorder="1"/>
    <xf numFmtId="49" fontId="4" fillId="0" borderId="6" xfId="0" applyNumberFormat="1" applyFont="1" applyFill="1" applyBorder="1" applyProtection="1"/>
    <xf numFmtId="43" fontId="7" fillId="3" borderId="6" xfId="1" applyFont="1" applyFill="1" applyBorder="1" applyProtection="1">
      <protection locked="0"/>
    </xf>
    <xf numFmtId="0" fontId="3" fillId="0" borderId="0" xfId="0" applyFont="1"/>
    <xf numFmtId="49" fontId="4" fillId="0" borderId="0" xfId="0" applyNumberFormat="1" applyFont="1" applyFill="1" applyBorder="1" applyProtection="1"/>
    <xf numFmtId="49" fontId="7" fillId="0" borderId="0"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0" fontId="2" fillId="2" borderId="10" xfId="0" applyNumberFormat="1" applyFont="1" applyFill="1" applyBorder="1" applyAlignment="1">
      <alignment horizontal="center"/>
    </xf>
    <xf numFmtId="0" fontId="2" fillId="2" borderId="0" xfId="0" applyNumberFormat="1" applyFont="1" applyFill="1" applyBorder="1" applyAlignment="1">
      <alignment horizontal="center"/>
    </xf>
    <xf numFmtId="0" fontId="2" fillId="2" borderId="13" xfId="0" applyNumberFormat="1" applyFont="1" applyFill="1" applyBorder="1" applyAlignment="1">
      <alignment horizontal="center"/>
    </xf>
    <xf numFmtId="0" fontId="14" fillId="10" borderId="32" xfId="3" applyFont="1" applyFill="1" applyBorder="1" applyAlignment="1">
      <alignment horizontal="center"/>
    </xf>
    <xf numFmtId="0" fontId="14" fillId="0" borderId="33" xfId="3" applyFont="1" applyFill="1" applyBorder="1" applyAlignment="1"/>
    <xf numFmtId="44" fontId="0" fillId="0" borderId="0" xfId="0" applyNumberFormat="1"/>
    <xf numFmtId="49" fontId="2" fillId="11" borderId="34" xfId="0" applyNumberFormat="1" applyFont="1" applyFill="1" applyBorder="1" applyAlignment="1" applyProtection="1">
      <alignment horizontal="center"/>
      <protection locked="0"/>
    </xf>
    <xf numFmtId="0" fontId="5" fillId="8" borderId="4" xfId="0" applyNumberFormat="1" applyFont="1" applyFill="1" applyBorder="1" applyAlignment="1" applyProtection="1"/>
    <xf numFmtId="0" fontId="5" fillId="8" borderId="0" xfId="0" applyNumberFormat="1" applyFont="1" applyFill="1" applyBorder="1" applyAlignment="1" applyProtection="1"/>
    <xf numFmtId="49" fontId="2" fillId="11" borderId="36" xfId="0" applyNumberFormat="1" applyFont="1" applyFill="1" applyBorder="1" applyAlignment="1" applyProtection="1"/>
    <xf numFmtId="49" fontId="5" fillId="8" borderId="0" xfId="0" applyNumberFormat="1" applyFont="1" applyFill="1" applyBorder="1" applyAlignment="1" applyProtection="1"/>
    <xf numFmtId="49" fontId="5" fillId="8" borderId="5" xfId="0" applyNumberFormat="1" applyFont="1" applyFill="1" applyBorder="1" applyAlignment="1" applyProtection="1"/>
    <xf numFmtId="49" fontId="2" fillId="8" borderId="0" xfId="0" applyNumberFormat="1" applyFont="1" applyFill="1" applyBorder="1" applyAlignment="1" applyProtection="1"/>
    <xf numFmtId="49" fontId="2" fillId="8" borderId="5" xfId="0" applyNumberFormat="1" applyFont="1" applyFill="1" applyBorder="1" applyAlignment="1" applyProtection="1"/>
    <xf numFmtId="0" fontId="2" fillId="0" borderId="4" xfId="0" applyFont="1" applyBorder="1" applyAlignment="1" applyProtection="1">
      <alignment horizontal="centerContinuous"/>
    </xf>
    <xf numFmtId="0" fontId="0" fillId="0" borderId="0" xfId="0" applyProtection="1"/>
    <xf numFmtId="0" fontId="2" fillId="0" borderId="0" xfId="0" applyFont="1" applyBorder="1" applyAlignment="1" applyProtection="1">
      <alignment horizontal="centerContinuous"/>
    </xf>
    <xf numFmtId="0" fontId="2" fillId="0" borderId="5" xfId="0" applyFont="1" applyBorder="1" applyAlignment="1" applyProtection="1">
      <alignment horizontal="centerContinuous"/>
    </xf>
    <xf numFmtId="0" fontId="6" fillId="0" borderId="28" xfId="0" applyFont="1" applyBorder="1" applyAlignment="1" applyProtection="1">
      <alignment horizontal="centerContinuous"/>
    </xf>
    <xf numFmtId="0" fontId="4" fillId="0" borderId="19" xfId="0" applyFont="1" applyBorder="1" applyAlignment="1" applyProtection="1">
      <alignment horizontal="centerContinuous"/>
    </xf>
    <xf numFmtId="0" fontId="4" fillId="0" borderId="29" xfId="0" applyFont="1" applyBorder="1" applyAlignment="1" applyProtection="1">
      <alignment horizontal="centerContinuous"/>
    </xf>
    <xf numFmtId="0" fontId="6" fillId="0" borderId="18" xfId="0" applyFont="1" applyBorder="1" applyAlignment="1" applyProtection="1">
      <alignment horizontal="centerContinuous" wrapText="1"/>
    </xf>
    <xf numFmtId="0" fontId="4" fillId="0" borderId="19" xfId="0" applyFont="1" applyBorder="1" applyAlignment="1" applyProtection="1">
      <alignment horizontal="centerContinuous" wrapText="1"/>
    </xf>
    <xf numFmtId="0" fontId="4" fillId="0" borderId="20" xfId="0" applyFont="1" applyBorder="1" applyAlignment="1" applyProtection="1">
      <alignment horizontal="centerContinuous" wrapText="1"/>
    </xf>
    <xf numFmtId="0" fontId="6" fillId="0" borderId="19" xfId="0" applyFont="1" applyBorder="1" applyAlignment="1" applyProtection="1">
      <alignment horizontal="centerContinuous"/>
    </xf>
    <xf numFmtId="0" fontId="0" fillId="0" borderId="6" xfId="0" applyBorder="1" applyAlignment="1" applyProtection="1">
      <alignment horizontal="center"/>
    </xf>
    <xf numFmtId="0" fontId="3" fillId="3" borderId="6" xfId="0" applyFont="1" applyFill="1" applyBorder="1" applyAlignment="1" applyProtection="1">
      <alignment horizontal="center" wrapText="1"/>
    </xf>
    <xf numFmtId="0" fontId="8" fillId="0" borderId="22" xfId="0" applyFont="1" applyBorder="1" applyAlignment="1" applyProtection="1">
      <alignment horizontal="center" wrapText="1"/>
    </xf>
    <xf numFmtId="0" fontId="8" fillId="0" borderId="6" xfId="0" applyFont="1" applyBorder="1" applyAlignment="1" applyProtection="1">
      <alignment horizontal="center" wrapText="1"/>
    </xf>
    <xf numFmtId="0" fontId="3" fillId="5" borderId="21"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0" fillId="0" borderId="6" xfId="0" applyBorder="1" applyAlignment="1" applyProtection="1">
      <alignment horizontal="center" wrapText="1"/>
    </xf>
    <xf numFmtId="44" fontId="7" fillId="3" borderId="6" xfId="2" applyFont="1" applyFill="1" applyBorder="1" applyProtection="1"/>
    <xf numFmtId="1" fontId="7" fillId="3" borderId="6" xfId="0" applyNumberFormat="1" applyFont="1" applyFill="1" applyBorder="1" applyProtection="1"/>
    <xf numFmtId="44" fontId="7" fillId="0" borderId="22" xfId="2" applyFont="1" applyFill="1" applyBorder="1" applyProtection="1"/>
    <xf numFmtId="44" fontId="7" fillId="0" borderId="6" xfId="2" applyFont="1" applyFill="1" applyBorder="1" applyProtection="1"/>
    <xf numFmtId="44" fontId="2" fillId="5" borderId="21" xfId="2" applyFont="1" applyFill="1" applyBorder="1" applyProtection="1"/>
    <xf numFmtId="44" fontId="7" fillId="4" borderId="17" xfId="2" applyFont="1" applyFill="1" applyBorder="1" applyProtection="1"/>
    <xf numFmtId="44" fontId="7" fillId="0" borderId="6" xfId="2" applyFont="1" applyBorder="1" applyProtection="1"/>
    <xf numFmtId="43" fontId="7" fillId="3" borderId="6" xfId="1" applyFont="1" applyFill="1" applyBorder="1" applyProtection="1"/>
    <xf numFmtId="43" fontId="7" fillId="0" borderId="22" xfId="1" applyFont="1" applyBorder="1" applyProtection="1"/>
    <xf numFmtId="43" fontId="7" fillId="0" borderId="6" xfId="1" applyFont="1" applyBorder="1" applyProtection="1"/>
    <xf numFmtId="43" fontId="2" fillId="5" borderId="21" xfId="1" applyFont="1" applyFill="1" applyBorder="1" applyProtection="1"/>
    <xf numFmtId="43" fontId="7" fillId="4" borderId="17" xfId="1" applyFont="1" applyFill="1" applyBorder="1" applyProtection="1"/>
    <xf numFmtId="49" fontId="4" fillId="3" borderId="6" xfId="0" applyNumberFormat="1" applyFont="1" applyFill="1" applyBorder="1" applyProtection="1"/>
    <xf numFmtId="49" fontId="7" fillId="3" borderId="6" xfId="0" applyNumberFormat="1" applyFont="1" applyFill="1" applyBorder="1" applyAlignment="1" applyProtection="1">
      <alignment horizontal="center"/>
    </xf>
    <xf numFmtId="49" fontId="4" fillId="3" borderId="35" xfId="0" applyNumberFormat="1" applyFont="1" applyFill="1" applyBorder="1" applyProtection="1"/>
    <xf numFmtId="49" fontId="7" fillId="3" borderId="35" xfId="0" applyNumberFormat="1" applyFont="1" applyFill="1" applyBorder="1" applyAlignment="1" applyProtection="1">
      <alignment horizontal="center"/>
    </xf>
    <xf numFmtId="43" fontId="7" fillId="3" borderId="35" xfId="1" applyFont="1" applyFill="1" applyBorder="1" applyProtection="1"/>
    <xf numFmtId="1" fontId="7" fillId="3" borderId="9" xfId="0" applyNumberFormat="1" applyFont="1" applyFill="1" applyBorder="1" applyProtection="1"/>
    <xf numFmtId="0" fontId="2" fillId="0" borderId="24" xfId="0" applyFont="1" applyBorder="1" applyProtection="1"/>
    <xf numFmtId="0" fontId="9" fillId="7" borderId="24" xfId="0" applyFont="1" applyFill="1" applyBorder="1" applyProtection="1"/>
    <xf numFmtId="165" fontId="2" fillId="0" borderId="26" xfId="1" applyNumberFormat="1" applyFont="1" applyBorder="1" applyProtection="1"/>
    <xf numFmtId="44" fontId="2" fillId="6" borderId="23" xfId="2" applyFont="1" applyFill="1" applyBorder="1" applyProtection="1"/>
    <xf numFmtId="44" fontId="2" fillId="6" borderId="24" xfId="2" applyFont="1" applyFill="1" applyBorder="1" applyProtection="1"/>
    <xf numFmtId="44" fontId="2" fillId="6" borderId="25" xfId="2" applyNumberFormat="1" applyFont="1" applyFill="1" applyBorder="1" applyProtection="1"/>
    <xf numFmtId="8" fontId="10" fillId="7" borderId="27" xfId="0" applyNumberFormat="1" applyFont="1" applyFill="1" applyBorder="1" applyProtection="1"/>
    <xf numFmtId="164" fontId="10" fillId="7" borderId="24" xfId="0" applyNumberFormat="1" applyFont="1" applyFill="1" applyBorder="1" applyProtection="1"/>
    <xf numFmtId="8" fontId="10" fillId="7" borderId="24" xfId="0" applyNumberFormat="1" applyFont="1" applyFill="1" applyBorder="1" applyProtection="1"/>
    <xf numFmtId="0" fontId="6" fillId="2" borderId="9" xfId="0" applyFont="1" applyFill="1" applyBorder="1" applyProtection="1"/>
    <xf numFmtId="0" fontId="0" fillId="2" borderId="10" xfId="0" applyFill="1" applyBorder="1" applyProtection="1"/>
    <xf numFmtId="0" fontId="0" fillId="2" borderId="11" xfId="0" applyFill="1" applyBorder="1" applyProtection="1"/>
    <xf numFmtId="0" fontId="0" fillId="2" borderId="12" xfId="0" applyFill="1" applyBorder="1" applyProtection="1"/>
    <xf numFmtId="0" fontId="0" fillId="2" borderId="13" xfId="0" applyFill="1" applyBorder="1" applyAlignment="1" applyProtection="1">
      <alignment horizontal="center"/>
    </xf>
    <xf numFmtId="0" fontId="0" fillId="2" borderId="14" xfId="0" applyFill="1" applyBorder="1" applyAlignment="1" applyProtection="1">
      <alignment horizontal="center"/>
    </xf>
    <xf numFmtId="0" fontId="0" fillId="0" borderId="7" xfId="0" applyBorder="1" applyProtection="1"/>
    <xf numFmtId="0" fontId="2" fillId="2" borderId="9" xfId="0" applyFont="1" applyFill="1" applyBorder="1" applyProtection="1"/>
    <xf numFmtId="0" fontId="2" fillId="2" borderId="10" xfId="0" applyNumberFormat="1" applyFont="1" applyFill="1" applyBorder="1" applyAlignment="1" applyProtection="1">
      <alignment horizontal="center"/>
    </xf>
    <xf numFmtId="0" fontId="2" fillId="2" borderId="10" xfId="0" applyFont="1" applyFill="1" applyBorder="1" applyAlignment="1" applyProtection="1">
      <alignment horizontal="center"/>
    </xf>
    <xf numFmtId="49" fontId="2" fillId="2" borderId="10" xfId="0" applyNumberFormat="1" applyFont="1" applyFill="1" applyBorder="1" applyAlignment="1" applyProtection="1">
      <alignment horizontal="center"/>
    </xf>
    <xf numFmtId="44" fontId="2" fillId="2" borderId="11" xfId="2" applyFont="1" applyFill="1" applyBorder="1" applyProtection="1"/>
    <xf numFmtId="0" fontId="2" fillId="2" borderId="15" xfId="0" applyFont="1" applyFill="1" applyBorder="1" applyProtection="1"/>
    <xf numFmtId="0" fontId="2" fillId="2" borderId="0" xfId="0" applyNumberFormat="1" applyFont="1" applyFill="1" applyBorder="1" applyAlignment="1" applyProtection="1">
      <alignment horizontal="center"/>
    </xf>
    <xf numFmtId="0" fontId="2" fillId="2" borderId="0" xfId="0" applyFont="1" applyFill="1" applyBorder="1" applyAlignment="1" applyProtection="1">
      <alignment horizontal="center"/>
    </xf>
    <xf numFmtId="49" fontId="2" fillId="2" borderId="0" xfId="0" applyNumberFormat="1" applyFont="1" applyFill="1" applyBorder="1" applyAlignment="1" applyProtection="1">
      <alignment horizontal="center"/>
    </xf>
    <xf numFmtId="43" fontId="2" fillId="2" borderId="16" xfId="1" applyFont="1" applyFill="1" applyBorder="1" applyProtection="1"/>
    <xf numFmtId="0" fontId="0" fillId="0" borderId="8" xfId="0" applyBorder="1" applyProtection="1"/>
    <xf numFmtId="0" fontId="2" fillId="2" borderId="12" xfId="0" applyFont="1" applyFill="1" applyBorder="1" applyProtection="1"/>
    <xf numFmtId="0" fontId="2" fillId="2" borderId="13" xfId="0" applyNumberFormat="1" applyFont="1" applyFill="1" applyBorder="1" applyAlignment="1" applyProtection="1">
      <alignment horizontal="center"/>
    </xf>
    <xf numFmtId="0" fontId="2" fillId="2" borderId="13" xfId="0" applyFont="1" applyFill="1" applyBorder="1" applyAlignment="1" applyProtection="1">
      <alignment horizontal="center"/>
    </xf>
    <xf numFmtId="49" fontId="2" fillId="2" borderId="13" xfId="0" applyNumberFormat="1" applyFont="1" applyFill="1" applyBorder="1" applyAlignment="1" applyProtection="1">
      <alignment horizontal="center"/>
    </xf>
    <xf numFmtId="43" fontId="2" fillId="2" borderId="14" xfId="1" applyFont="1" applyFill="1" applyBorder="1" applyProtection="1"/>
    <xf numFmtId="0" fontId="16" fillId="0" borderId="0" xfId="0" applyFont="1"/>
    <xf numFmtId="0" fontId="17" fillId="0" borderId="0" xfId="0" applyFont="1" applyAlignment="1">
      <alignment vertical="center" wrapText="1"/>
    </xf>
    <xf numFmtId="6" fontId="16" fillId="0" borderId="0" xfId="0" applyNumberFormat="1" applyFont="1"/>
    <xf numFmtId="0" fontId="2" fillId="0" borderId="1" xfId="0" applyFont="1" applyBorder="1" applyAlignment="1" applyProtection="1">
      <alignment horizontal="centerContinuous"/>
    </xf>
    <xf numFmtId="0" fontId="2" fillId="0" borderId="2" xfId="0" applyFont="1" applyBorder="1" applyAlignment="1" applyProtection="1">
      <alignment horizontal="centerContinuous"/>
    </xf>
    <xf numFmtId="0" fontId="2" fillId="0" borderId="3" xfId="0" applyFont="1" applyBorder="1" applyAlignment="1" applyProtection="1">
      <alignment horizontal="centerContinuous"/>
    </xf>
    <xf numFmtId="0" fontId="2" fillId="0" borderId="15" xfId="0" applyFont="1" applyBorder="1" applyAlignment="1" applyProtection="1">
      <alignment horizontal="centerContinuous"/>
    </xf>
    <xf numFmtId="166" fontId="2" fillId="6" borderId="37" xfId="2" applyNumberFormat="1" applyFont="1" applyFill="1" applyBorder="1" applyProtection="1"/>
    <xf numFmtId="0" fontId="2" fillId="6" borderId="38" xfId="2" applyNumberFormat="1" applyFont="1" applyFill="1" applyBorder="1" applyProtection="1"/>
    <xf numFmtId="0" fontId="18" fillId="0" borderId="0" xfId="0" applyFont="1" applyAlignment="1">
      <alignment horizontal="left" vertical="top" wrapText="1"/>
    </xf>
    <xf numFmtId="0" fontId="18" fillId="0" borderId="39" xfId="0" applyFont="1" applyBorder="1" applyAlignment="1">
      <alignment horizontal="left" vertical="top" wrapText="1"/>
    </xf>
    <xf numFmtId="0" fontId="18" fillId="0" borderId="40" xfId="0" applyFont="1" applyBorder="1" applyAlignment="1">
      <alignment horizontal="left" vertical="top" wrapText="1"/>
    </xf>
    <xf numFmtId="0" fontId="3" fillId="9" borderId="30"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3" fillId="9" borderId="31" xfId="0" applyFont="1" applyFill="1" applyBorder="1" applyAlignment="1" applyProtection="1">
      <alignment horizontal="center" vertical="center" wrapText="1"/>
    </xf>
    <xf numFmtId="44" fontId="2" fillId="11" borderId="37" xfId="2" applyFont="1" applyFill="1" applyBorder="1" applyAlignment="1" applyProtection="1">
      <alignment horizontal="left"/>
    </xf>
    <xf numFmtId="44" fontId="2" fillId="11" borderId="38" xfId="2" applyFont="1" applyFill="1" applyBorder="1" applyAlignment="1" applyProtection="1">
      <alignment horizontal="left"/>
    </xf>
    <xf numFmtId="168" fontId="16" fillId="0" borderId="0" xfId="0" applyNumberFormat="1" applyFont="1"/>
    <xf numFmtId="168" fontId="0" fillId="0" borderId="0" xfId="0" applyNumberFormat="1"/>
    <xf numFmtId="0" fontId="16" fillId="0" borderId="0" xfId="0" applyNumberFormat="1" applyFont="1"/>
    <xf numFmtId="0" fontId="17" fillId="0" borderId="0" xfId="0" applyNumberFormat="1" applyFont="1" applyAlignment="1">
      <alignment vertical="center" wrapText="1"/>
    </xf>
    <xf numFmtId="0" fontId="0" fillId="0" borderId="0" xfId="0" applyNumberFormat="1"/>
    <xf numFmtId="168" fontId="16" fillId="0" borderId="0" xfId="0" applyNumberFormat="1" applyFont="1" applyFill="1"/>
    <xf numFmtId="49" fontId="14" fillId="0" borderId="33" xfId="3" quotePrefix="1" applyNumberFormat="1" applyFont="1" applyFill="1" applyBorder="1" applyAlignment="1"/>
  </cellXfs>
  <cellStyles count="4">
    <cellStyle name="Comma" xfId="1" builtinId="3"/>
    <cellStyle name="Currency" xfId="2" builtinId="4"/>
    <cellStyle name="Normal" xfId="0" builtinId="0"/>
    <cellStyle name="Normal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06"/>
  <sheetViews>
    <sheetView topLeftCell="A19" workbookViewId="0">
      <selection activeCell="B44" sqref="B44"/>
    </sheetView>
  </sheetViews>
  <sheetFormatPr defaultRowHeight="12.75" x14ac:dyDescent="0.2"/>
  <cols>
    <col min="1" max="1" width="44.42578125" bestFit="1" customWidth="1"/>
    <col min="2" max="2" width="6.5703125" style="140" customWidth="1"/>
    <col min="3" max="3" width="13.42578125" style="137" bestFit="1" customWidth="1"/>
  </cols>
  <sheetData>
    <row r="1" spans="1:3" x14ac:dyDescent="0.2">
      <c r="A1" s="119" t="s">
        <v>38</v>
      </c>
      <c r="B1" s="138" t="s">
        <v>1132</v>
      </c>
      <c r="C1" s="136" t="s">
        <v>1134</v>
      </c>
    </row>
    <row r="2" spans="1:3" ht="15" x14ac:dyDescent="0.25">
      <c r="A2" s="128" t="s">
        <v>1527</v>
      </c>
      <c r="B2" s="41" t="s">
        <v>54</v>
      </c>
      <c r="C2" s="141">
        <v>137064</v>
      </c>
    </row>
    <row r="3" spans="1:3" ht="15" x14ac:dyDescent="0.25">
      <c r="A3" s="128" t="s">
        <v>1135</v>
      </c>
      <c r="B3" s="41" t="s">
        <v>65</v>
      </c>
      <c r="C3" s="141">
        <v>123114</v>
      </c>
    </row>
    <row r="4" spans="1:3" ht="15" x14ac:dyDescent="0.25">
      <c r="A4" s="128" t="s">
        <v>1136</v>
      </c>
      <c r="B4" s="41" t="s">
        <v>74</v>
      </c>
      <c r="C4" s="141">
        <v>156090</v>
      </c>
    </row>
    <row r="5" spans="1:3" ht="15" x14ac:dyDescent="0.25">
      <c r="A5" s="128" t="s">
        <v>1138</v>
      </c>
      <c r="B5" s="41" t="s">
        <v>80</v>
      </c>
      <c r="C5" s="141">
        <v>502852</v>
      </c>
    </row>
    <row r="6" spans="1:3" ht="15" x14ac:dyDescent="0.25">
      <c r="A6" s="128" t="s">
        <v>1484</v>
      </c>
      <c r="B6" s="41" t="s">
        <v>89</v>
      </c>
      <c r="C6" s="141">
        <v>108345</v>
      </c>
    </row>
    <row r="7" spans="1:3" ht="15" x14ac:dyDescent="0.25">
      <c r="A7" s="128" t="s">
        <v>1140</v>
      </c>
      <c r="B7" s="41" t="s">
        <v>95</v>
      </c>
      <c r="C7" s="141">
        <v>154010</v>
      </c>
    </row>
    <row r="8" spans="1:3" ht="15" x14ac:dyDescent="0.25">
      <c r="A8" s="128" t="s">
        <v>1142</v>
      </c>
      <c r="B8" s="41" t="s">
        <v>101</v>
      </c>
      <c r="C8" s="141">
        <v>263254</v>
      </c>
    </row>
    <row r="9" spans="1:3" ht="15" x14ac:dyDescent="0.25">
      <c r="A9" s="128" t="s">
        <v>1145</v>
      </c>
      <c r="B9" s="41" t="s">
        <v>119</v>
      </c>
      <c r="C9" s="141">
        <v>160832</v>
      </c>
    </row>
    <row r="10" spans="1:3" ht="15" x14ac:dyDescent="0.25">
      <c r="A10" s="128" t="s">
        <v>1147</v>
      </c>
      <c r="B10" s="41" t="s">
        <v>140</v>
      </c>
      <c r="C10" s="141">
        <v>226277</v>
      </c>
    </row>
    <row r="11" spans="1:3" ht="15" x14ac:dyDescent="0.25">
      <c r="A11" s="128" t="s">
        <v>1148</v>
      </c>
      <c r="B11" s="41" t="s">
        <v>143</v>
      </c>
      <c r="C11" s="141">
        <v>65694</v>
      </c>
    </row>
    <row r="12" spans="1:3" ht="15" x14ac:dyDescent="0.25">
      <c r="A12" s="128" t="s">
        <v>1149</v>
      </c>
      <c r="B12" s="41" t="s">
        <v>166</v>
      </c>
      <c r="C12" s="136">
        <v>137909</v>
      </c>
    </row>
    <row r="13" spans="1:3" ht="15" x14ac:dyDescent="0.25">
      <c r="A13" s="128" t="s">
        <v>1151</v>
      </c>
      <c r="B13" s="41" t="s">
        <v>186</v>
      </c>
      <c r="C13" s="136">
        <v>146470</v>
      </c>
    </row>
    <row r="14" spans="1:3" ht="15" x14ac:dyDescent="0.25">
      <c r="A14" s="128" t="s">
        <v>1528</v>
      </c>
      <c r="B14" s="41" t="s">
        <v>194</v>
      </c>
      <c r="C14" s="136">
        <v>129786</v>
      </c>
    </row>
    <row r="15" spans="1:3" ht="15" x14ac:dyDescent="0.25">
      <c r="A15" s="128" t="s">
        <v>1155</v>
      </c>
      <c r="B15" s="41" t="s">
        <v>258</v>
      </c>
      <c r="C15" s="136">
        <v>492503</v>
      </c>
    </row>
    <row r="16" spans="1:3" x14ac:dyDescent="0.2">
      <c r="A16" s="128" t="s">
        <v>1535</v>
      </c>
      <c r="B16" s="139" t="s">
        <v>263</v>
      </c>
      <c r="C16" s="136">
        <v>56579</v>
      </c>
    </row>
    <row r="17" spans="1:3" x14ac:dyDescent="0.2">
      <c r="A17" s="128" t="s">
        <v>1156</v>
      </c>
      <c r="B17" s="139" t="s">
        <v>286</v>
      </c>
      <c r="C17" s="136">
        <v>125229</v>
      </c>
    </row>
    <row r="18" spans="1:3" x14ac:dyDescent="0.2">
      <c r="A18" s="128" t="s">
        <v>1529</v>
      </c>
      <c r="B18" s="139" t="s">
        <v>301</v>
      </c>
      <c r="C18" s="136">
        <v>190379</v>
      </c>
    </row>
    <row r="19" spans="1:3" x14ac:dyDescent="0.2">
      <c r="A19" s="128" t="s">
        <v>1530</v>
      </c>
      <c r="B19" s="139" t="s">
        <v>342</v>
      </c>
      <c r="C19" s="136">
        <v>227219</v>
      </c>
    </row>
    <row r="20" spans="1:3" x14ac:dyDescent="0.2">
      <c r="A20" s="128" t="s">
        <v>1506</v>
      </c>
      <c r="B20" s="139" t="s">
        <v>345</v>
      </c>
      <c r="C20" s="136">
        <v>157788</v>
      </c>
    </row>
    <row r="21" spans="1:3" x14ac:dyDescent="0.2">
      <c r="A21" s="128" t="s">
        <v>1163</v>
      </c>
      <c r="B21" s="139" t="s">
        <v>348</v>
      </c>
      <c r="C21" s="136">
        <v>431953</v>
      </c>
    </row>
    <row r="22" spans="1:3" x14ac:dyDescent="0.2">
      <c r="A22" s="128" t="s">
        <v>1164</v>
      </c>
      <c r="B22" s="139" t="s">
        <v>354</v>
      </c>
      <c r="C22" s="136">
        <v>215888</v>
      </c>
    </row>
    <row r="23" spans="1:3" x14ac:dyDescent="0.2">
      <c r="A23" s="129" t="s">
        <v>1166</v>
      </c>
      <c r="B23" s="139" t="s">
        <v>362</v>
      </c>
      <c r="C23" s="136">
        <v>125648</v>
      </c>
    </row>
    <row r="24" spans="1:3" x14ac:dyDescent="0.2">
      <c r="A24" s="128" t="s">
        <v>1167</v>
      </c>
      <c r="B24" s="139" t="s">
        <v>365</v>
      </c>
      <c r="C24" s="136">
        <v>192637</v>
      </c>
    </row>
    <row r="25" spans="1:3" x14ac:dyDescent="0.2">
      <c r="A25" s="128" t="s">
        <v>1507</v>
      </c>
      <c r="B25" s="139" t="s">
        <v>368</v>
      </c>
      <c r="C25" s="136">
        <v>135757</v>
      </c>
    </row>
    <row r="26" spans="1:3" x14ac:dyDescent="0.2">
      <c r="A26" s="128" t="s">
        <v>1538</v>
      </c>
      <c r="B26" s="139" t="s">
        <v>374</v>
      </c>
      <c r="C26" s="136">
        <v>179836</v>
      </c>
    </row>
    <row r="27" spans="1:3" x14ac:dyDescent="0.2">
      <c r="A27" s="128" t="s">
        <v>1169</v>
      </c>
      <c r="B27" s="139" t="s">
        <v>381</v>
      </c>
      <c r="C27" s="136">
        <v>129101</v>
      </c>
    </row>
    <row r="28" spans="1:3" x14ac:dyDescent="0.2">
      <c r="A28" s="128" t="s">
        <v>1175</v>
      </c>
      <c r="B28" s="139" t="s">
        <v>413</v>
      </c>
      <c r="C28" s="136">
        <v>152733</v>
      </c>
    </row>
    <row r="29" spans="1:3" x14ac:dyDescent="0.2">
      <c r="A29" s="128" t="s">
        <v>1176</v>
      </c>
      <c r="B29" s="139" t="s">
        <v>416</v>
      </c>
      <c r="C29" s="136">
        <v>269697</v>
      </c>
    </row>
    <row r="30" spans="1:3" x14ac:dyDescent="0.2">
      <c r="A30" s="128" t="s">
        <v>1177</v>
      </c>
      <c r="B30" s="139" t="s">
        <v>419</v>
      </c>
      <c r="C30" s="136">
        <v>98699</v>
      </c>
    </row>
    <row r="31" spans="1:3" x14ac:dyDescent="0.2">
      <c r="A31" s="128" t="s">
        <v>1178</v>
      </c>
      <c r="B31" s="139" t="s">
        <v>422</v>
      </c>
      <c r="C31" s="136">
        <v>87800</v>
      </c>
    </row>
    <row r="32" spans="1:3" x14ac:dyDescent="0.2">
      <c r="A32" s="128" t="s">
        <v>1179</v>
      </c>
      <c r="B32" s="139" t="s">
        <v>425</v>
      </c>
      <c r="C32" s="136">
        <v>139697</v>
      </c>
    </row>
    <row r="33" spans="1:3" x14ac:dyDescent="0.2">
      <c r="A33" s="128" t="s">
        <v>1180</v>
      </c>
      <c r="B33" s="139" t="s">
        <v>428</v>
      </c>
      <c r="C33" s="136">
        <v>145511</v>
      </c>
    </row>
    <row r="34" spans="1:3" x14ac:dyDescent="0.2">
      <c r="A34" s="128" t="s">
        <v>1182</v>
      </c>
      <c r="B34" s="139" t="s">
        <v>436</v>
      </c>
      <c r="C34" s="136">
        <v>196908</v>
      </c>
    </row>
    <row r="35" spans="1:3" x14ac:dyDescent="0.2">
      <c r="A35" s="128" t="s">
        <v>1183</v>
      </c>
      <c r="B35" s="139" t="s">
        <v>439</v>
      </c>
      <c r="C35" s="136">
        <v>510968</v>
      </c>
    </row>
    <row r="36" spans="1:3" x14ac:dyDescent="0.2">
      <c r="A36" s="128" t="s">
        <v>1184</v>
      </c>
      <c r="B36" s="139" t="s">
        <v>444</v>
      </c>
      <c r="C36" s="136">
        <v>144366</v>
      </c>
    </row>
    <row r="37" spans="1:3" x14ac:dyDescent="0.2">
      <c r="A37" s="128" t="s">
        <v>1185</v>
      </c>
      <c r="B37" s="139" t="s">
        <v>447</v>
      </c>
      <c r="C37" s="136">
        <v>165680</v>
      </c>
    </row>
    <row r="38" spans="1:3" x14ac:dyDescent="0.2">
      <c r="A38" s="128" t="s">
        <v>1188</v>
      </c>
      <c r="B38" s="139" t="s">
        <v>459</v>
      </c>
      <c r="C38" s="136">
        <v>165811</v>
      </c>
    </row>
    <row r="39" spans="1:3" x14ac:dyDescent="0.2">
      <c r="A39" s="128" t="s">
        <v>1189</v>
      </c>
      <c r="B39" s="139" t="s">
        <v>462</v>
      </c>
      <c r="C39" s="136">
        <v>109048</v>
      </c>
    </row>
    <row r="40" spans="1:3" x14ac:dyDescent="0.2">
      <c r="A40" s="128" t="s">
        <v>1510</v>
      </c>
      <c r="B40" s="139" t="s">
        <v>468</v>
      </c>
      <c r="C40" s="136">
        <v>132243</v>
      </c>
    </row>
    <row r="41" spans="1:3" x14ac:dyDescent="0.2">
      <c r="A41" s="128" t="s">
        <v>1536</v>
      </c>
      <c r="B41" s="139" t="s">
        <v>471</v>
      </c>
      <c r="C41" s="136">
        <v>216464</v>
      </c>
    </row>
    <row r="42" spans="1:3" x14ac:dyDescent="0.2">
      <c r="A42" s="128" t="s">
        <v>1531</v>
      </c>
      <c r="B42" s="139" t="s">
        <v>474</v>
      </c>
      <c r="C42" s="136">
        <v>89961</v>
      </c>
    </row>
    <row r="43" spans="1:3" x14ac:dyDescent="0.2">
      <c r="A43" s="128" t="s">
        <v>1191</v>
      </c>
      <c r="B43" s="139" t="s">
        <v>479</v>
      </c>
      <c r="C43" s="136">
        <v>131835</v>
      </c>
    </row>
    <row r="44" spans="1:3" x14ac:dyDescent="0.2">
      <c r="A44" s="128" t="s">
        <v>1537</v>
      </c>
      <c r="B44" s="139" t="s">
        <v>1539</v>
      </c>
      <c r="C44" s="136">
        <v>129598</v>
      </c>
    </row>
    <row r="45" spans="1:3" x14ac:dyDescent="0.2">
      <c r="A45" s="128" t="s">
        <v>1193</v>
      </c>
      <c r="B45" s="139" t="s">
        <v>486</v>
      </c>
      <c r="C45" s="136">
        <v>451623</v>
      </c>
    </row>
    <row r="46" spans="1:3" x14ac:dyDescent="0.2">
      <c r="A46" s="128" t="s">
        <v>1194</v>
      </c>
      <c r="B46" s="139" t="s">
        <v>494</v>
      </c>
      <c r="C46" s="136">
        <v>203011</v>
      </c>
    </row>
    <row r="47" spans="1:3" x14ac:dyDescent="0.2">
      <c r="A47" s="128" t="s">
        <v>1198</v>
      </c>
      <c r="B47" s="139" t="s">
        <v>529</v>
      </c>
      <c r="C47" s="136">
        <v>135381</v>
      </c>
    </row>
    <row r="48" spans="1:3" x14ac:dyDescent="0.2">
      <c r="A48" s="128" t="s">
        <v>1199</v>
      </c>
      <c r="B48" s="139" t="s">
        <v>538</v>
      </c>
      <c r="C48" s="136">
        <v>173185</v>
      </c>
    </row>
    <row r="49" spans="1:3" x14ac:dyDescent="0.2">
      <c r="A49" s="128" t="s">
        <v>1200</v>
      </c>
      <c r="B49" s="139" t="s">
        <v>541</v>
      </c>
      <c r="C49" s="136">
        <v>264146</v>
      </c>
    </row>
    <row r="50" spans="1:3" x14ac:dyDescent="0.2">
      <c r="A50" s="128" t="s">
        <v>1202</v>
      </c>
      <c r="B50" s="139" t="s">
        <v>550</v>
      </c>
      <c r="C50" s="136">
        <v>217639</v>
      </c>
    </row>
    <row r="51" spans="1:3" x14ac:dyDescent="0.2">
      <c r="A51" s="128" t="s">
        <v>1203</v>
      </c>
      <c r="B51" s="139" t="s">
        <v>557</v>
      </c>
      <c r="C51" s="136">
        <v>112177</v>
      </c>
    </row>
    <row r="52" spans="1:3" x14ac:dyDescent="0.2">
      <c r="A52" s="128" t="s">
        <v>1204</v>
      </c>
      <c r="B52" s="139" t="s">
        <v>560</v>
      </c>
      <c r="C52" s="136">
        <v>120811</v>
      </c>
    </row>
    <row r="53" spans="1:3" x14ac:dyDescent="0.2">
      <c r="A53" s="128" t="s">
        <v>1205</v>
      </c>
      <c r="B53" s="139" t="s">
        <v>563</v>
      </c>
      <c r="C53" s="136">
        <v>203043</v>
      </c>
    </row>
    <row r="54" spans="1:3" x14ac:dyDescent="0.2">
      <c r="A54" s="128" t="s">
        <v>1206</v>
      </c>
      <c r="B54" s="139" t="s">
        <v>569</v>
      </c>
      <c r="C54" s="136">
        <v>170972</v>
      </c>
    </row>
    <row r="55" spans="1:3" x14ac:dyDescent="0.2">
      <c r="A55" s="128" t="s">
        <v>1207</v>
      </c>
      <c r="B55" s="139" t="s">
        <v>577</v>
      </c>
      <c r="C55" s="136">
        <v>201094</v>
      </c>
    </row>
    <row r="56" spans="1:3" x14ac:dyDescent="0.2">
      <c r="A56" s="128" t="s">
        <v>1208</v>
      </c>
      <c r="B56" s="139" t="s">
        <v>580</v>
      </c>
      <c r="C56" s="136">
        <v>203196</v>
      </c>
    </row>
    <row r="57" spans="1:3" x14ac:dyDescent="0.2">
      <c r="A57" s="128" t="s">
        <v>1209</v>
      </c>
      <c r="B57" s="139" t="s">
        <v>593</v>
      </c>
      <c r="C57" s="136">
        <v>178936</v>
      </c>
    </row>
    <row r="58" spans="1:3" x14ac:dyDescent="0.2">
      <c r="A58" s="128" t="s">
        <v>1210</v>
      </c>
      <c r="B58" s="139" t="s">
        <v>599</v>
      </c>
      <c r="C58" s="136">
        <v>219331</v>
      </c>
    </row>
    <row r="59" spans="1:3" x14ac:dyDescent="0.2">
      <c r="A59" s="128" t="s">
        <v>1212</v>
      </c>
      <c r="B59" s="139" t="s">
        <v>608</v>
      </c>
      <c r="C59" s="136">
        <v>117238</v>
      </c>
    </row>
    <row r="60" spans="1:3" x14ac:dyDescent="0.2">
      <c r="A60" s="128" t="s">
        <v>1214</v>
      </c>
      <c r="B60" s="139" t="s">
        <v>626</v>
      </c>
      <c r="C60" s="136">
        <v>145046</v>
      </c>
    </row>
    <row r="61" spans="1:3" x14ac:dyDescent="0.2">
      <c r="A61" s="128" t="s">
        <v>1215</v>
      </c>
      <c r="B61" s="139" t="s">
        <v>634</v>
      </c>
      <c r="C61" s="136">
        <v>82785</v>
      </c>
    </row>
    <row r="62" spans="1:3" x14ac:dyDescent="0.2">
      <c r="A62" s="128" t="s">
        <v>1217</v>
      </c>
      <c r="B62" s="139" t="s">
        <v>671</v>
      </c>
      <c r="C62" s="136">
        <v>372420</v>
      </c>
    </row>
    <row r="63" spans="1:3" x14ac:dyDescent="0.2">
      <c r="A63" s="128" t="s">
        <v>1218</v>
      </c>
      <c r="B63" s="139" t="s">
        <v>677</v>
      </c>
      <c r="C63" s="136">
        <v>141402</v>
      </c>
    </row>
    <row r="64" spans="1:3" x14ac:dyDescent="0.2">
      <c r="A64" s="128" t="s">
        <v>1220</v>
      </c>
      <c r="B64" s="139" t="s">
        <v>692</v>
      </c>
      <c r="C64" s="136">
        <v>151410</v>
      </c>
    </row>
    <row r="65" spans="1:3" x14ac:dyDescent="0.2">
      <c r="A65" s="128" t="s">
        <v>1221</v>
      </c>
      <c r="B65" s="139" t="s">
        <v>695</v>
      </c>
      <c r="C65" s="136">
        <v>215941</v>
      </c>
    </row>
    <row r="66" spans="1:3" x14ac:dyDescent="0.2">
      <c r="A66" s="130" t="s">
        <v>1238</v>
      </c>
      <c r="B66" s="139" t="s">
        <v>799</v>
      </c>
      <c r="C66" s="136">
        <v>25199</v>
      </c>
    </row>
    <row r="67" spans="1:3" x14ac:dyDescent="0.2">
      <c r="A67" s="119"/>
      <c r="B67" s="139"/>
      <c r="C67" s="136"/>
    </row>
    <row r="68" spans="1:3" x14ac:dyDescent="0.2">
      <c r="A68" s="119"/>
      <c r="B68" s="139"/>
      <c r="C68" s="136">
        <f>SUM(C2:C67)</f>
        <v>11965219</v>
      </c>
    </row>
    <row r="69" spans="1:3" x14ac:dyDescent="0.2">
      <c r="A69" s="119"/>
      <c r="B69" s="139"/>
      <c r="C69" s="136"/>
    </row>
    <row r="70" spans="1:3" x14ac:dyDescent="0.2">
      <c r="A70" s="119"/>
      <c r="B70" s="139"/>
      <c r="C70" s="136"/>
    </row>
    <row r="71" spans="1:3" x14ac:dyDescent="0.2">
      <c r="A71" s="119"/>
      <c r="B71" s="139"/>
      <c r="C71" s="136"/>
    </row>
    <row r="72" spans="1:3" x14ac:dyDescent="0.2">
      <c r="A72" s="119"/>
      <c r="B72" s="139"/>
      <c r="C72" s="136"/>
    </row>
    <row r="73" spans="1:3" x14ac:dyDescent="0.2">
      <c r="A73" s="119"/>
      <c r="B73" s="139"/>
      <c r="C73" s="136"/>
    </row>
    <row r="74" spans="1:3" x14ac:dyDescent="0.2">
      <c r="A74" s="119"/>
      <c r="B74" s="139"/>
      <c r="C74" s="136"/>
    </row>
    <row r="75" spans="1:3" x14ac:dyDescent="0.2">
      <c r="A75" s="119"/>
      <c r="B75" s="139"/>
      <c r="C75" s="136"/>
    </row>
    <row r="76" spans="1:3" x14ac:dyDescent="0.2">
      <c r="A76" s="119"/>
      <c r="B76" s="139"/>
      <c r="C76" s="136"/>
    </row>
    <row r="77" spans="1:3" x14ac:dyDescent="0.2">
      <c r="A77" s="119"/>
      <c r="B77" s="139"/>
      <c r="C77" s="136"/>
    </row>
    <row r="78" spans="1:3" x14ac:dyDescent="0.2">
      <c r="A78" s="119"/>
      <c r="B78" s="139"/>
      <c r="C78" s="136"/>
    </row>
    <row r="79" spans="1:3" x14ac:dyDescent="0.2">
      <c r="A79" s="119"/>
      <c r="B79" s="139"/>
      <c r="C79" s="136"/>
    </row>
    <row r="80" spans="1:3" x14ac:dyDescent="0.2">
      <c r="A80" s="119"/>
      <c r="B80" s="139"/>
      <c r="C80" s="136"/>
    </row>
    <row r="81" spans="1:3" x14ac:dyDescent="0.2">
      <c r="A81" s="119"/>
      <c r="B81" s="139"/>
      <c r="C81" s="136"/>
    </row>
    <row r="82" spans="1:3" x14ac:dyDescent="0.2">
      <c r="A82" s="119"/>
      <c r="B82" s="139"/>
      <c r="C82" s="136"/>
    </row>
    <row r="83" spans="1:3" x14ac:dyDescent="0.2">
      <c r="A83" s="119"/>
      <c r="B83" s="139"/>
      <c r="C83" s="136"/>
    </row>
    <row r="84" spans="1:3" x14ac:dyDescent="0.2">
      <c r="A84" s="119"/>
      <c r="B84" s="139"/>
      <c r="C84" s="136"/>
    </row>
    <row r="85" spans="1:3" x14ac:dyDescent="0.2">
      <c r="A85" s="119"/>
      <c r="B85" s="139"/>
      <c r="C85" s="136"/>
    </row>
    <row r="86" spans="1:3" x14ac:dyDescent="0.2">
      <c r="A86" s="119"/>
      <c r="B86" s="139"/>
      <c r="C86" s="136"/>
    </row>
    <row r="87" spans="1:3" x14ac:dyDescent="0.2">
      <c r="A87" s="119"/>
      <c r="B87" s="139"/>
      <c r="C87" s="136"/>
    </row>
    <row r="88" spans="1:3" x14ac:dyDescent="0.2">
      <c r="A88" s="119"/>
      <c r="B88" s="139"/>
      <c r="C88" s="136"/>
    </row>
    <row r="89" spans="1:3" x14ac:dyDescent="0.2">
      <c r="A89" s="119"/>
      <c r="B89" s="139"/>
      <c r="C89" s="136"/>
    </row>
    <row r="90" spans="1:3" x14ac:dyDescent="0.2">
      <c r="A90" s="119"/>
      <c r="B90" s="139"/>
      <c r="C90" s="136"/>
    </row>
    <row r="91" spans="1:3" x14ac:dyDescent="0.2">
      <c r="A91" s="119"/>
      <c r="B91" s="139"/>
      <c r="C91" s="136"/>
    </row>
    <row r="92" spans="1:3" x14ac:dyDescent="0.2">
      <c r="A92" s="119"/>
      <c r="B92" s="139"/>
      <c r="C92" s="136"/>
    </row>
    <row r="93" spans="1:3" x14ac:dyDescent="0.2">
      <c r="A93" s="119"/>
      <c r="B93" s="139"/>
      <c r="C93" s="136"/>
    </row>
    <row r="94" spans="1:3" x14ac:dyDescent="0.2">
      <c r="A94" s="119"/>
      <c r="B94" s="139"/>
      <c r="C94" s="136"/>
    </row>
    <row r="95" spans="1:3" x14ac:dyDescent="0.2">
      <c r="A95" s="119"/>
      <c r="B95" s="139"/>
      <c r="C95" s="136"/>
    </row>
    <row r="96" spans="1:3" x14ac:dyDescent="0.2">
      <c r="A96" s="119"/>
      <c r="B96" s="139"/>
      <c r="C96" s="136"/>
    </row>
    <row r="97" spans="1:3" x14ac:dyDescent="0.2">
      <c r="A97" s="119"/>
      <c r="B97" s="139"/>
      <c r="C97" s="136"/>
    </row>
    <row r="98" spans="1:3" x14ac:dyDescent="0.2">
      <c r="A98" s="119"/>
      <c r="B98" s="139"/>
      <c r="C98" s="136"/>
    </row>
    <row r="99" spans="1:3" x14ac:dyDescent="0.2">
      <c r="A99" s="119"/>
      <c r="B99" s="139"/>
      <c r="C99" s="136"/>
    </row>
    <row r="100" spans="1:3" x14ac:dyDescent="0.2">
      <c r="A100" s="119"/>
      <c r="B100" s="139"/>
      <c r="C100" s="136"/>
    </row>
    <row r="101" spans="1:3" x14ac:dyDescent="0.2">
      <c r="A101" s="119"/>
      <c r="B101" s="139"/>
      <c r="C101" s="136"/>
    </row>
    <row r="102" spans="1:3" x14ac:dyDescent="0.2">
      <c r="A102" s="119"/>
      <c r="B102" s="139"/>
      <c r="C102" s="136"/>
    </row>
    <row r="103" spans="1:3" x14ac:dyDescent="0.2">
      <c r="A103" s="119"/>
      <c r="B103" s="139"/>
      <c r="C103" s="136"/>
    </row>
    <row r="104" spans="1:3" x14ac:dyDescent="0.2">
      <c r="A104" s="119"/>
      <c r="B104" s="139"/>
      <c r="C104" s="136"/>
    </row>
    <row r="105" spans="1:3" x14ac:dyDescent="0.2">
      <c r="A105" s="119"/>
      <c r="B105" s="139"/>
      <c r="C105" s="136"/>
    </row>
    <row r="106" spans="1:3" x14ac:dyDescent="0.2">
      <c r="A106" s="119"/>
      <c r="B106" s="139"/>
      <c r="C106" s="136"/>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05"/>
  <sheetViews>
    <sheetView workbookViewId="0">
      <selection activeCell="A2" sqref="A2:C122"/>
    </sheetView>
  </sheetViews>
  <sheetFormatPr defaultRowHeight="12.75" x14ac:dyDescent="0.2"/>
  <cols>
    <col min="1" max="1" width="5" bestFit="1" customWidth="1"/>
    <col min="2" max="2" width="44.42578125" bestFit="1" customWidth="1"/>
    <col min="3" max="3" width="8" bestFit="1" customWidth="1"/>
    <col min="4" max="4" width="9" bestFit="1" customWidth="1"/>
  </cols>
  <sheetData>
    <row r="1" spans="1:4" x14ac:dyDescent="0.2">
      <c r="A1" s="119" t="s">
        <v>1132</v>
      </c>
      <c r="B1" s="119" t="s">
        <v>38</v>
      </c>
      <c r="C1" s="119" t="s">
        <v>1133</v>
      </c>
      <c r="D1" s="119" t="s">
        <v>1134</v>
      </c>
    </row>
    <row r="2" spans="1:4" x14ac:dyDescent="0.2">
      <c r="A2" s="120" t="s">
        <v>65</v>
      </c>
      <c r="B2" s="119" t="s">
        <v>1135</v>
      </c>
      <c r="C2" s="119">
        <v>870.66</v>
      </c>
      <c r="D2" s="121">
        <v>87066</v>
      </c>
    </row>
    <row r="3" spans="1:4" x14ac:dyDescent="0.2">
      <c r="A3" s="120" t="s">
        <v>74</v>
      </c>
      <c r="B3" s="119" t="s">
        <v>1136</v>
      </c>
      <c r="C3" s="119">
        <v>967.79</v>
      </c>
      <c r="D3" s="121">
        <v>96779</v>
      </c>
    </row>
    <row r="4" spans="1:4" x14ac:dyDescent="0.2">
      <c r="A4" s="120" t="s">
        <v>77</v>
      </c>
      <c r="B4" s="119" t="s">
        <v>1137</v>
      </c>
      <c r="C4" s="119">
        <v>889.74</v>
      </c>
      <c r="D4" s="121">
        <v>88974</v>
      </c>
    </row>
    <row r="5" spans="1:4" x14ac:dyDescent="0.2">
      <c r="A5" s="120" t="s">
        <v>80</v>
      </c>
      <c r="B5" s="119" t="s">
        <v>1138</v>
      </c>
      <c r="C5" s="119">
        <v>2844.66</v>
      </c>
      <c r="D5" s="121">
        <v>284466</v>
      </c>
    </row>
    <row r="6" spans="1:4" x14ac:dyDescent="0.2">
      <c r="A6" s="120" t="s">
        <v>86</v>
      </c>
      <c r="B6" s="119" t="s">
        <v>1139</v>
      </c>
      <c r="C6" s="119">
        <v>668.13</v>
      </c>
      <c r="D6" s="121">
        <v>66813</v>
      </c>
    </row>
    <row r="7" spans="1:4" x14ac:dyDescent="0.2">
      <c r="A7" s="120" t="s">
        <v>95</v>
      </c>
      <c r="B7" s="119" t="s">
        <v>1140</v>
      </c>
      <c r="C7" s="119">
        <v>722.97</v>
      </c>
      <c r="D7" s="121">
        <v>72297</v>
      </c>
    </row>
    <row r="8" spans="1:4" x14ac:dyDescent="0.2">
      <c r="A8" s="120" t="s">
        <v>98</v>
      </c>
      <c r="B8" s="119" t="s">
        <v>1141</v>
      </c>
      <c r="C8" s="119">
        <v>357.42</v>
      </c>
      <c r="D8" s="121">
        <v>35742</v>
      </c>
    </row>
    <row r="9" spans="1:4" x14ac:dyDescent="0.2">
      <c r="A9" s="120" t="s">
        <v>101</v>
      </c>
      <c r="B9" s="119" t="s">
        <v>1142</v>
      </c>
      <c r="C9" s="119">
        <v>1509.67</v>
      </c>
      <c r="D9" s="121">
        <v>150967</v>
      </c>
    </row>
    <row r="10" spans="1:4" x14ac:dyDescent="0.2">
      <c r="A10" s="120" t="s">
        <v>104</v>
      </c>
      <c r="B10" s="119" t="s">
        <v>1143</v>
      </c>
      <c r="C10" s="119">
        <v>331.24</v>
      </c>
      <c r="D10" s="121">
        <v>33124</v>
      </c>
    </row>
    <row r="11" spans="1:4" x14ac:dyDescent="0.2">
      <c r="A11" s="120" t="s">
        <v>113</v>
      </c>
      <c r="B11" s="119" t="s">
        <v>1144</v>
      </c>
      <c r="C11" s="119">
        <v>470.55</v>
      </c>
      <c r="D11" s="121">
        <v>47055</v>
      </c>
    </row>
    <row r="12" spans="1:4" x14ac:dyDescent="0.2">
      <c r="A12" s="120" t="s">
        <v>119</v>
      </c>
      <c r="B12" s="119" t="s">
        <v>1145</v>
      </c>
      <c r="C12" s="119">
        <v>1064.57</v>
      </c>
      <c r="D12" s="121">
        <v>106457</v>
      </c>
    </row>
    <row r="13" spans="1:4" x14ac:dyDescent="0.2">
      <c r="A13" s="120" t="s">
        <v>131</v>
      </c>
      <c r="B13" s="119" t="s">
        <v>1146</v>
      </c>
      <c r="C13" s="119">
        <v>399.02</v>
      </c>
      <c r="D13" s="121">
        <v>39902</v>
      </c>
    </row>
    <row r="14" spans="1:4" x14ac:dyDescent="0.2">
      <c r="A14" s="120" t="s">
        <v>140</v>
      </c>
      <c r="B14" s="119" t="s">
        <v>1147</v>
      </c>
      <c r="C14" s="119">
        <v>1346.53</v>
      </c>
      <c r="D14" s="121">
        <v>134653</v>
      </c>
    </row>
    <row r="15" spans="1:4" x14ac:dyDescent="0.2">
      <c r="A15" s="120" t="s">
        <v>143</v>
      </c>
      <c r="B15" s="119" t="s">
        <v>1148</v>
      </c>
      <c r="C15" s="119">
        <v>399.1</v>
      </c>
      <c r="D15" s="121">
        <v>39910</v>
      </c>
    </row>
    <row r="16" spans="1:4" x14ac:dyDescent="0.2">
      <c r="A16" s="120" t="s">
        <v>166</v>
      </c>
      <c r="B16" s="119" t="s">
        <v>1149</v>
      </c>
      <c r="C16" s="119">
        <v>721.71</v>
      </c>
      <c r="D16" s="121">
        <v>72171</v>
      </c>
    </row>
    <row r="17" spans="1:4" x14ac:dyDescent="0.2">
      <c r="A17" s="120" t="s">
        <v>177</v>
      </c>
      <c r="B17" s="119" t="s">
        <v>1150</v>
      </c>
      <c r="C17" s="119">
        <v>825.8</v>
      </c>
      <c r="D17" s="121">
        <v>82580</v>
      </c>
    </row>
    <row r="18" spans="1:4" x14ac:dyDescent="0.2">
      <c r="A18" s="120" t="s">
        <v>186</v>
      </c>
      <c r="B18" s="119" t="s">
        <v>1151</v>
      </c>
      <c r="C18" s="119">
        <v>923.47</v>
      </c>
      <c r="D18" s="121">
        <v>92347</v>
      </c>
    </row>
    <row r="19" spans="1:4" x14ac:dyDescent="0.2">
      <c r="A19" s="120" t="s">
        <v>189</v>
      </c>
      <c r="B19" s="119" t="s">
        <v>1152</v>
      </c>
      <c r="C19" s="119">
        <v>131.55000000000001</v>
      </c>
      <c r="D19" s="121">
        <v>13155</v>
      </c>
    </row>
    <row r="20" spans="1:4" x14ac:dyDescent="0.2">
      <c r="A20" s="120" t="s">
        <v>194</v>
      </c>
      <c r="B20" s="119" t="s">
        <v>1153</v>
      </c>
      <c r="C20" s="119">
        <v>741.79</v>
      </c>
      <c r="D20" s="121">
        <v>74179</v>
      </c>
    </row>
    <row r="21" spans="1:4" x14ac:dyDescent="0.2">
      <c r="A21" s="120" t="s">
        <v>219</v>
      </c>
      <c r="B21" s="119" t="s">
        <v>1154</v>
      </c>
      <c r="C21" s="119">
        <v>560</v>
      </c>
      <c r="D21" s="121">
        <v>56000</v>
      </c>
    </row>
    <row r="22" spans="1:4" x14ac:dyDescent="0.2">
      <c r="A22" s="120" t="s">
        <v>258</v>
      </c>
      <c r="B22" s="119" t="s">
        <v>1155</v>
      </c>
      <c r="C22" s="119">
        <v>3228.9</v>
      </c>
      <c r="D22" s="121">
        <v>322890</v>
      </c>
    </row>
    <row r="23" spans="1:4" x14ac:dyDescent="0.2">
      <c r="A23" s="120" t="s">
        <v>286</v>
      </c>
      <c r="B23" s="119" t="s">
        <v>1156</v>
      </c>
      <c r="C23" s="119">
        <v>863.88</v>
      </c>
      <c r="D23" s="121">
        <v>86388</v>
      </c>
    </row>
    <row r="24" spans="1:4" x14ac:dyDescent="0.2">
      <c r="A24" s="120" t="s">
        <v>292</v>
      </c>
      <c r="B24" s="119" t="s">
        <v>1157</v>
      </c>
      <c r="C24" s="119">
        <v>531.95000000000005</v>
      </c>
      <c r="D24" s="121">
        <v>53195</v>
      </c>
    </row>
    <row r="25" spans="1:4" x14ac:dyDescent="0.2">
      <c r="A25" s="120" t="s">
        <v>301</v>
      </c>
      <c r="B25" s="119" t="s">
        <v>1158</v>
      </c>
      <c r="C25" s="119">
        <v>800.33</v>
      </c>
      <c r="D25" s="121">
        <v>80033</v>
      </c>
    </row>
    <row r="26" spans="1:4" x14ac:dyDescent="0.2">
      <c r="A26" s="120" t="s">
        <v>309</v>
      </c>
      <c r="B26" s="119" t="s">
        <v>1159</v>
      </c>
      <c r="C26" s="119">
        <v>1521.16</v>
      </c>
      <c r="D26" s="121">
        <v>152116</v>
      </c>
    </row>
    <row r="27" spans="1:4" x14ac:dyDescent="0.2">
      <c r="A27" s="120" t="s">
        <v>314</v>
      </c>
      <c r="B27" s="119" t="s">
        <v>1160</v>
      </c>
      <c r="C27" s="119">
        <v>1243.6199999999999</v>
      </c>
      <c r="D27" s="121">
        <v>124362</v>
      </c>
    </row>
    <row r="28" spans="1:4" x14ac:dyDescent="0.2">
      <c r="A28" s="120" t="s">
        <v>339</v>
      </c>
      <c r="B28" s="119" t="s">
        <v>1161</v>
      </c>
      <c r="C28" s="119">
        <v>770.93</v>
      </c>
      <c r="D28" s="121">
        <v>77093</v>
      </c>
    </row>
    <row r="29" spans="1:4" x14ac:dyDescent="0.2">
      <c r="A29" s="120" t="s">
        <v>342</v>
      </c>
      <c r="B29" s="119" t="s">
        <v>1162</v>
      </c>
      <c r="C29" s="119">
        <v>1021.63</v>
      </c>
      <c r="D29" s="121">
        <v>102163</v>
      </c>
    </row>
    <row r="30" spans="1:4" x14ac:dyDescent="0.2">
      <c r="A30" s="120" t="s">
        <v>348</v>
      </c>
      <c r="B30" s="119" t="s">
        <v>1163</v>
      </c>
      <c r="C30" s="119">
        <v>2230.1799999999998</v>
      </c>
      <c r="D30" s="121">
        <v>223018</v>
      </c>
    </row>
    <row r="31" spans="1:4" x14ac:dyDescent="0.2">
      <c r="A31" s="120" t="s">
        <v>354</v>
      </c>
      <c r="B31" s="119" t="s">
        <v>1164</v>
      </c>
      <c r="C31" s="119">
        <v>1189.8399999999999</v>
      </c>
      <c r="D31" s="121">
        <v>118984</v>
      </c>
    </row>
    <row r="32" spans="1:4" x14ac:dyDescent="0.2">
      <c r="A32" s="120" t="s">
        <v>360</v>
      </c>
      <c r="B32" s="119" t="s">
        <v>1165</v>
      </c>
      <c r="C32" s="119">
        <v>1332.97</v>
      </c>
      <c r="D32" s="121">
        <v>133297</v>
      </c>
    </row>
    <row r="33" spans="1:4" x14ac:dyDescent="0.2">
      <c r="A33" s="120" t="s">
        <v>362</v>
      </c>
      <c r="B33" s="119" t="s">
        <v>1166</v>
      </c>
      <c r="C33" s="119">
        <v>879.78</v>
      </c>
      <c r="D33" s="121">
        <v>87978</v>
      </c>
    </row>
    <row r="34" spans="1:4" x14ac:dyDescent="0.2">
      <c r="A34" s="120" t="s">
        <v>365</v>
      </c>
      <c r="B34" s="119" t="s">
        <v>1167</v>
      </c>
      <c r="C34" s="119">
        <v>1109.03</v>
      </c>
      <c r="D34" s="121">
        <v>110903</v>
      </c>
    </row>
    <row r="35" spans="1:4" x14ac:dyDescent="0.2">
      <c r="A35" s="120" t="s">
        <v>374</v>
      </c>
      <c r="B35" s="119" t="s">
        <v>1168</v>
      </c>
      <c r="C35" s="119">
        <v>879.25</v>
      </c>
      <c r="D35" s="121">
        <v>87925</v>
      </c>
    </row>
    <row r="36" spans="1:4" x14ac:dyDescent="0.2">
      <c r="A36" s="120" t="s">
        <v>381</v>
      </c>
      <c r="B36" s="119" t="s">
        <v>1169</v>
      </c>
      <c r="C36" s="119">
        <v>843.49</v>
      </c>
      <c r="D36" s="121">
        <v>84349</v>
      </c>
    </row>
    <row r="37" spans="1:4" x14ac:dyDescent="0.2">
      <c r="A37" s="120" t="s">
        <v>384</v>
      </c>
      <c r="B37" s="119" t="s">
        <v>1170</v>
      </c>
      <c r="C37" s="119">
        <v>1226.92</v>
      </c>
      <c r="D37" s="121">
        <v>122692</v>
      </c>
    </row>
    <row r="38" spans="1:4" x14ac:dyDescent="0.2">
      <c r="A38" s="120" t="s">
        <v>387</v>
      </c>
      <c r="B38" s="119" t="s">
        <v>1171</v>
      </c>
      <c r="C38" s="119">
        <v>338.92</v>
      </c>
      <c r="D38" s="121">
        <v>33892</v>
      </c>
    </row>
    <row r="39" spans="1:4" x14ac:dyDescent="0.2">
      <c r="A39" s="120" t="s">
        <v>395</v>
      </c>
      <c r="B39" s="119" t="s">
        <v>1172</v>
      </c>
      <c r="C39" s="119">
        <v>610.98</v>
      </c>
      <c r="D39" s="121">
        <v>61098</v>
      </c>
    </row>
    <row r="40" spans="1:4" x14ac:dyDescent="0.2">
      <c r="A40" s="120" t="s">
        <v>398</v>
      </c>
      <c r="B40" s="119" t="s">
        <v>1173</v>
      </c>
      <c r="C40" s="119">
        <v>1006.96</v>
      </c>
      <c r="D40" s="121">
        <v>100696</v>
      </c>
    </row>
    <row r="41" spans="1:4" x14ac:dyDescent="0.2">
      <c r="A41" s="120" t="s">
        <v>407</v>
      </c>
      <c r="B41" s="119" t="s">
        <v>1174</v>
      </c>
      <c r="C41" s="119">
        <v>952.8</v>
      </c>
      <c r="D41" s="121">
        <v>95280</v>
      </c>
    </row>
    <row r="42" spans="1:4" x14ac:dyDescent="0.2">
      <c r="A42" s="120" t="s">
        <v>413</v>
      </c>
      <c r="B42" s="119" t="s">
        <v>1175</v>
      </c>
      <c r="C42" s="119">
        <v>1193.0899999999999</v>
      </c>
      <c r="D42" s="121">
        <v>119309</v>
      </c>
    </row>
    <row r="43" spans="1:4" x14ac:dyDescent="0.2">
      <c r="A43" s="120" t="s">
        <v>416</v>
      </c>
      <c r="B43" s="119" t="s">
        <v>1176</v>
      </c>
      <c r="C43" s="119">
        <v>1105.1300000000001</v>
      </c>
      <c r="D43" s="121">
        <v>110513</v>
      </c>
    </row>
    <row r="44" spans="1:4" x14ac:dyDescent="0.2">
      <c r="A44" s="120" t="s">
        <v>419</v>
      </c>
      <c r="B44" s="119" t="s">
        <v>1177</v>
      </c>
      <c r="C44" s="119">
        <v>666.81</v>
      </c>
      <c r="D44" s="121">
        <v>66681</v>
      </c>
    </row>
    <row r="45" spans="1:4" x14ac:dyDescent="0.2">
      <c r="A45" s="120" t="s">
        <v>422</v>
      </c>
      <c r="B45" s="119" t="s">
        <v>1178</v>
      </c>
      <c r="C45" s="119">
        <v>477.1</v>
      </c>
      <c r="D45" s="121">
        <v>47710</v>
      </c>
    </row>
    <row r="46" spans="1:4" x14ac:dyDescent="0.2">
      <c r="A46" s="120" t="s">
        <v>425</v>
      </c>
      <c r="B46" s="119" t="s">
        <v>1179</v>
      </c>
      <c r="C46" s="119">
        <v>803.24</v>
      </c>
      <c r="D46" s="121">
        <v>80324</v>
      </c>
    </row>
    <row r="47" spans="1:4" x14ac:dyDescent="0.2">
      <c r="A47" s="120" t="s">
        <v>428</v>
      </c>
      <c r="B47" s="119" t="s">
        <v>1180</v>
      </c>
      <c r="C47" s="119">
        <v>885.04</v>
      </c>
      <c r="D47" s="121">
        <v>88504</v>
      </c>
    </row>
    <row r="48" spans="1:4" x14ac:dyDescent="0.2">
      <c r="A48" s="120" t="s">
        <v>430</v>
      </c>
      <c r="B48" s="119" t="s">
        <v>1181</v>
      </c>
      <c r="C48" s="119">
        <v>1244.93</v>
      </c>
      <c r="D48" s="121">
        <v>124493</v>
      </c>
    </row>
    <row r="49" spans="1:4" x14ac:dyDescent="0.2">
      <c r="A49" s="120" t="s">
        <v>436</v>
      </c>
      <c r="B49" s="119" t="s">
        <v>1182</v>
      </c>
      <c r="C49" s="119">
        <v>1355.24</v>
      </c>
      <c r="D49" s="121">
        <v>135524</v>
      </c>
    </row>
    <row r="50" spans="1:4" x14ac:dyDescent="0.2">
      <c r="A50" s="120" t="s">
        <v>439</v>
      </c>
      <c r="B50" s="119" t="s">
        <v>1183</v>
      </c>
      <c r="C50" s="119">
        <v>2825.15</v>
      </c>
      <c r="D50" s="121">
        <v>282515</v>
      </c>
    </row>
    <row r="51" spans="1:4" x14ac:dyDescent="0.2">
      <c r="A51" s="120" t="s">
        <v>444</v>
      </c>
      <c r="B51" s="119" t="s">
        <v>1184</v>
      </c>
      <c r="C51" s="119">
        <v>869.52</v>
      </c>
      <c r="D51" s="121">
        <v>86952</v>
      </c>
    </row>
    <row r="52" spans="1:4" x14ac:dyDescent="0.2">
      <c r="A52" s="120" t="s">
        <v>447</v>
      </c>
      <c r="B52" s="119" t="s">
        <v>1185</v>
      </c>
      <c r="C52" s="119">
        <v>959.91</v>
      </c>
      <c r="D52" s="121">
        <v>95991</v>
      </c>
    </row>
    <row r="53" spans="1:4" x14ac:dyDescent="0.2">
      <c r="A53" s="120" t="s">
        <v>450</v>
      </c>
      <c r="B53" s="119" t="s">
        <v>1186</v>
      </c>
      <c r="C53" s="119">
        <v>812.16</v>
      </c>
      <c r="D53" s="121">
        <v>81216</v>
      </c>
    </row>
    <row r="54" spans="1:4" x14ac:dyDescent="0.2">
      <c r="A54" s="120" t="s">
        <v>456</v>
      </c>
      <c r="B54" s="119" t="s">
        <v>1187</v>
      </c>
      <c r="C54" s="119">
        <v>938.3</v>
      </c>
      <c r="D54" s="121">
        <v>93830</v>
      </c>
    </row>
    <row r="55" spans="1:4" x14ac:dyDescent="0.2">
      <c r="A55" s="120" t="s">
        <v>459</v>
      </c>
      <c r="B55" s="119" t="s">
        <v>1188</v>
      </c>
      <c r="C55" s="119">
        <v>924.8</v>
      </c>
      <c r="D55" s="121">
        <v>92480</v>
      </c>
    </row>
    <row r="56" spans="1:4" x14ac:dyDescent="0.2">
      <c r="A56" s="120" t="s">
        <v>462</v>
      </c>
      <c r="B56" s="119" t="s">
        <v>1189</v>
      </c>
      <c r="C56" s="119">
        <v>567.38</v>
      </c>
      <c r="D56" s="121">
        <v>56738</v>
      </c>
    </row>
    <row r="57" spans="1:4" x14ac:dyDescent="0.2">
      <c r="A57" s="120" t="s">
        <v>465</v>
      </c>
      <c r="B57" s="119" t="s">
        <v>1190</v>
      </c>
      <c r="C57" s="119">
        <v>644.82000000000005</v>
      </c>
      <c r="D57" s="121">
        <v>64482</v>
      </c>
    </row>
    <row r="58" spans="1:4" x14ac:dyDescent="0.2">
      <c r="A58" s="120" t="s">
        <v>479</v>
      </c>
      <c r="B58" s="119" t="s">
        <v>1191</v>
      </c>
      <c r="C58" s="119">
        <v>750</v>
      </c>
      <c r="D58" s="121">
        <v>75000</v>
      </c>
    </row>
    <row r="59" spans="1:4" x14ac:dyDescent="0.2">
      <c r="A59" s="120" t="s">
        <v>482</v>
      </c>
      <c r="B59" s="119" t="s">
        <v>1192</v>
      </c>
      <c r="C59" s="119">
        <v>1957.72</v>
      </c>
      <c r="D59" s="121">
        <v>195772</v>
      </c>
    </row>
    <row r="60" spans="1:4" x14ac:dyDescent="0.2">
      <c r="A60" s="120" t="s">
        <v>486</v>
      </c>
      <c r="B60" s="119" t="s">
        <v>1193</v>
      </c>
      <c r="C60" s="119">
        <v>2339.88</v>
      </c>
      <c r="D60" s="121">
        <v>233988</v>
      </c>
    </row>
    <row r="61" spans="1:4" x14ac:dyDescent="0.2">
      <c r="A61" s="120" t="s">
        <v>494</v>
      </c>
      <c r="B61" s="119" t="s">
        <v>1194</v>
      </c>
      <c r="C61" s="119">
        <v>1218.75</v>
      </c>
      <c r="D61" s="121">
        <v>121875</v>
      </c>
    </row>
    <row r="62" spans="1:4" x14ac:dyDescent="0.2">
      <c r="A62" s="120" t="s">
        <v>512</v>
      </c>
      <c r="B62" s="119" t="s">
        <v>1195</v>
      </c>
      <c r="C62" s="119">
        <v>573.25</v>
      </c>
      <c r="D62" s="121">
        <v>57325</v>
      </c>
    </row>
    <row r="63" spans="1:4" x14ac:dyDescent="0.2">
      <c r="A63" s="120" t="s">
        <v>515</v>
      </c>
      <c r="B63" s="119" t="s">
        <v>1196</v>
      </c>
      <c r="C63" s="119">
        <v>1700.52</v>
      </c>
      <c r="D63" s="121">
        <v>170052</v>
      </c>
    </row>
    <row r="64" spans="1:4" x14ac:dyDescent="0.2">
      <c r="A64" s="120" t="s">
        <v>523</v>
      </c>
      <c r="B64" s="119" t="s">
        <v>1197</v>
      </c>
      <c r="C64" s="119">
        <v>695.18</v>
      </c>
      <c r="D64" s="121">
        <v>69518</v>
      </c>
    </row>
    <row r="65" spans="1:4" x14ac:dyDescent="0.2">
      <c r="A65" s="120" t="s">
        <v>529</v>
      </c>
      <c r="B65" s="119" t="s">
        <v>1198</v>
      </c>
      <c r="C65" s="119">
        <v>582.02</v>
      </c>
      <c r="D65" s="121">
        <v>58202</v>
      </c>
    </row>
    <row r="66" spans="1:4" x14ac:dyDescent="0.2">
      <c r="A66" s="120" t="s">
        <v>538</v>
      </c>
      <c r="B66" s="119" t="s">
        <v>1199</v>
      </c>
      <c r="C66" s="119">
        <v>1105.96</v>
      </c>
      <c r="D66" s="121">
        <v>110596</v>
      </c>
    </row>
    <row r="67" spans="1:4" x14ac:dyDescent="0.2">
      <c r="A67" s="120" t="s">
        <v>541</v>
      </c>
      <c r="B67" s="119" t="s">
        <v>1200</v>
      </c>
      <c r="C67" s="119">
        <v>1427.88</v>
      </c>
      <c r="D67" s="121">
        <v>142788</v>
      </c>
    </row>
    <row r="68" spans="1:4" x14ac:dyDescent="0.2">
      <c r="A68" s="120" t="s">
        <v>547</v>
      </c>
      <c r="B68" s="119" t="s">
        <v>1201</v>
      </c>
      <c r="C68" s="119">
        <v>563.53</v>
      </c>
      <c r="D68" s="121">
        <v>56353</v>
      </c>
    </row>
    <row r="69" spans="1:4" x14ac:dyDescent="0.2">
      <c r="A69" s="120" t="s">
        <v>550</v>
      </c>
      <c r="B69" s="119" t="s">
        <v>1202</v>
      </c>
      <c r="C69" s="119">
        <v>1352.12</v>
      </c>
      <c r="D69" s="121">
        <v>135212</v>
      </c>
    </row>
    <row r="70" spans="1:4" x14ac:dyDescent="0.2">
      <c r="A70" s="120" t="s">
        <v>557</v>
      </c>
      <c r="B70" s="119" t="s">
        <v>1203</v>
      </c>
      <c r="C70" s="119">
        <v>791.63</v>
      </c>
      <c r="D70" s="121">
        <v>79163</v>
      </c>
    </row>
    <row r="71" spans="1:4" x14ac:dyDescent="0.2">
      <c r="A71" s="120" t="s">
        <v>560</v>
      </c>
      <c r="B71" s="119" t="s">
        <v>1204</v>
      </c>
      <c r="C71" s="119">
        <v>618.84</v>
      </c>
      <c r="D71" s="121">
        <v>61884</v>
      </c>
    </row>
    <row r="72" spans="1:4" x14ac:dyDescent="0.2">
      <c r="A72" s="120" t="s">
        <v>563</v>
      </c>
      <c r="B72" s="119" t="s">
        <v>1205</v>
      </c>
      <c r="C72" s="119">
        <v>1039.94</v>
      </c>
      <c r="D72" s="121">
        <v>103994</v>
      </c>
    </row>
    <row r="73" spans="1:4" x14ac:dyDescent="0.2">
      <c r="A73" s="120" t="s">
        <v>569</v>
      </c>
      <c r="B73" s="119" t="s">
        <v>1206</v>
      </c>
      <c r="C73" s="119">
        <v>949</v>
      </c>
      <c r="D73" s="121">
        <v>94900</v>
      </c>
    </row>
    <row r="74" spans="1:4" x14ac:dyDescent="0.2">
      <c r="A74" s="120" t="s">
        <v>577</v>
      </c>
      <c r="B74" s="119" t="s">
        <v>1207</v>
      </c>
      <c r="C74" s="119">
        <v>824.84</v>
      </c>
      <c r="D74" s="121">
        <v>82484</v>
      </c>
    </row>
    <row r="75" spans="1:4" x14ac:dyDescent="0.2">
      <c r="A75" s="120" t="s">
        <v>580</v>
      </c>
      <c r="B75" s="119" t="s">
        <v>1208</v>
      </c>
      <c r="C75" s="119">
        <v>1425.12</v>
      </c>
      <c r="D75" s="121">
        <v>142512</v>
      </c>
    </row>
    <row r="76" spans="1:4" x14ac:dyDescent="0.2">
      <c r="A76" s="120" t="s">
        <v>593</v>
      </c>
      <c r="B76" s="119" t="s">
        <v>1209</v>
      </c>
      <c r="C76" s="119">
        <v>814.79</v>
      </c>
      <c r="D76" s="121">
        <v>81479</v>
      </c>
    </row>
    <row r="77" spans="1:4" x14ac:dyDescent="0.2">
      <c r="A77" s="120" t="s">
        <v>599</v>
      </c>
      <c r="B77" s="119" t="s">
        <v>1210</v>
      </c>
      <c r="C77" s="119">
        <v>1259.6199999999999</v>
      </c>
      <c r="D77" s="121">
        <v>125962</v>
      </c>
    </row>
    <row r="78" spans="1:4" x14ac:dyDescent="0.2">
      <c r="A78" s="120" t="s">
        <v>602</v>
      </c>
      <c r="B78" s="119" t="s">
        <v>1211</v>
      </c>
      <c r="C78" s="119">
        <v>833.27</v>
      </c>
      <c r="D78" s="121">
        <v>83327</v>
      </c>
    </row>
    <row r="79" spans="1:4" x14ac:dyDescent="0.2">
      <c r="A79" s="120" t="s">
        <v>608</v>
      </c>
      <c r="B79" s="119" t="s">
        <v>1212</v>
      </c>
      <c r="C79" s="119">
        <v>643.32000000000005</v>
      </c>
      <c r="D79" s="121">
        <v>64332</v>
      </c>
    </row>
    <row r="80" spans="1:4" x14ac:dyDescent="0.2">
      <c r="A80" s="120" t="s">
        <v>617</v>
      </c>
      <c r="B80" s="119" t="s">
        <v>1213</v>
      </c>
      <c r="C80" s="119">
        <v>1043.81</v>
      </c>
      <c r="D80" s="121">
        <v>104381</v>
      </c>
    </row>
    <row r="81" spans="1:4" x14ac:dyDescent="0.2">
      <c r="A81" s="120" t="s">
        <v>626</v>
      </c>
      <c r="B81" s="119" t="s">
        <v>1214</v>
      </c>
      <c r="C81" s="119">
        <v>696</v>
      </c>
      <c r="D81" s="121">
        <v>69600</v>
      </c>
    </row>
    <row r="82" spans="1:4" x14ac:dyDescent="0.2">
      <c r="A82" s="120" t="s">
        <v>634</v>
      </c>
      <c r="B82" s="119" t="s">
        <v>1215</v>
      </c>
      <c r="C82" s="119">
        <v>472.02</v>
      </c>
      <c r="D82" s="121">
        <v>47202</v>
      </c>
    </row>
    <row r="83" spans="1:4" x14ac:dyDescent="0.2">
      <c r="A83" s="120" t="s">
        <v>637</v>
      </c>
      <c r="B83" s="119" t="s">
        <v>1216</v>
      </c>
      <c r="C83" s="119">
        <v>501.74</v>
      </c>
      <c r="D83" s="121">
        <v>50174</v>
      </c>
    </row>
    <row r="84" spans="1:4" x14ac:dyDescent="0.2">
      <c r="A84" s="120" t="s">
        <v>671</v>
      </c>
      <c r="B84" s="119" t="s">
        <v>1217</v>
      </c>
      <c r="C84" s="119">
        <v>1899.09</v>
      </c>
      <c r="D84" s="121">
        <v>189909</v>
      </c>
    </row>
    <row r="85" spans="1:4" x14ac:dyDescent="0.2">
      <c r="A85" s="120" t="s">
        <v>677</v>
      </c>
      <c r="B85" s="119" t="s">
        <v>1218</v>
      </c>
      <c r="C85" s="119">
        <v>792.41</v>
      </c>
      <c r="D85" s="121">
        <v>79241</v>
      </c>
    </row>
    <row r="86" spans="1:4" x14ac:dyDescent="0.2">
      <c r="A86" s="120" t="s">
        <v>682</v>
      </c>
      <c r="B86" s="119" t="s">
        <v>1219</v>
      </c>
      <c r="C86" s="119">
        <v>765.89</v>
      </c>
      <c r="D86" s="121">
        <v>76589</v>
      </c>
    </row>
    <row r="87" spans="1:4" x14ac:dyDescent="0.2">
      <c r="A87" s="120" t="s">
        <v>692</v>
      </c>
      <c r="B87" s="119" t="s">
        <v>1220</v>
      </c>
      <c r="C87" s="119">
        <v>1001.59</v>
      </c>
      <c r="D87" s="121">
        <v>100159</v>
      </c>
    </row>
    <row r="88" spans="1:4" x14ac:dyDescent="0.2">
      <c r="A88" s="120" t="s">
        <v>695</v>
      </c>
      <c r="B88" s="119" t="s">
        <v>1221</v>
      </c>
      <c r="C88" s="119">
        <v>1206.94</v>
      </c>
      <c r="D88" s="121">
        <v>120694</v>
      </c>
    </row>
    <row r="89" spans="1:4" x14ac:dyDescent="0.2">
      <c r="A89" s="120" t="s">
        <v>700</v>
      </c>
      <c r="B89" s="119" t="s">
        <v>1222</v>
      </c>
      <c r="C89" s="119">
        <v>262.54000000000002</v>
      </c>
      <c r="D89" s="121">
        <v>26254</v>
      </c>
    </row>
    <row r="90" spans="1:4" x14ac:dyDescent="0.2">
      <c r="A90" s="120" t="s">
        <v>702</v>
      </c>
      <c r="B90" s="119" t="s">
        <v>1223</v>
      </c>
      <c r="C90" s="119">
        <v>405.13</v>
      </c>
      <c r="D90" s="121">
        <v>40513</v>
      </c>
    </row>
    <row r="91" spans="1:4" x14ac:dyDescent="0.2">
      <c r="A91" s="120" t="s">
        <v>704</v>
      </c>
      <c r="B91" s="119" t="s">
        <v>1224</v>
      </c>
      <c r="C91" s="119">
        <v>115.11</v>
      </c>
      <c r="D91" s="121">
        <v>11511</v>
      </c>
    </row>
    <row r="92" spans="1:4" x14ac:dyDescent="0.2">
      <c r="A92" s="120" t="s">
        <v>717</v>
      </c>
      <c r="B92" s="119" t="s">
        <v>1225</v>
      </c>
      <c r="C92" s="119">
        <v>117.41</v>
      </c>
      <c r="D92" s="121">
        <v>11741</v>
      </c>
    </row>
    <row r="93" spans="1:4" x14ac:dyDescent="0.2">
      <c r="A93" s="120" t="s">
        <v>719</v>
      </c>
      <c r="B93" s="119" t="s">
        <v>1226</v>
      </c>
      <c r="C93" s="119">
        <v>284.79000000000002</v>
      </c>
      <c r="D93" s="121">
        <v>28479</v>
      </c>
    </row>
    <row r="94" spans="1:4" x14ac:dyDescent="0.2">
      <c r="A94" s="120" t="s">
        <v>721</v>
      </c>
      <c r="B94" s="119" t="s">
        <v>1227</v>
      </c>
      <c r="C94" s="119">
        <v>357.5</v>
      </c>
      <c r="D94" s="121">
        <v>35750</v>
      </c>
    </row>
    <row r="95" spans="1:4" x14ac:dyDescent="0.2">
      <c r="A95" s="120" t="s">
        <v>723</v>
      </c>
      <c r="B95" s="119" t="s">
        <v>1228</v>
      </c>
      <c r="C95" s="119">
        <v>263.74</v>
      </c>
      <c r="D95" s="121">
        <v>26374</v>
      </c>
    </row>
    <row r="96" spans="1:4" x14ac:dyDescent="0.2">
      <c r="A96" s="120" t="s">
        <v>727</v>
      </c>
      <c r="B96" s="119" t="s">
        <v>1229</v>
      </c>
      <c r="C96" s="119">
        <v>490.65</v>
      </c>
      <c r="D96" s="121">
        <v>49065</v>
      </c>
    </row>
    <row r="97" spans="1:4" x14ac:dyDescent="0.2">
      <c r="A97" s="120" t="s">
        <v>751</v>
      </c>
      <c r="B97" s="119" t="s">
        <v>1230</v>
      </c>
      <c r="C97" s="119">
        <v>311.12</v>
      </c>
      <c r="D97" s="121">
        <v>31112</v>
      </c>
    </row>
    <row r="98" spans="1:4" x14ac:dyDescent="0.2">
      <c r="A98" s="120" t="s">
        <v>755</v>
      </c>
      <c r="B98" s="119" t="s">
        <v>1231</v>
      </c>
      <c r="C98" s="119">
        <v>558.99</v>
      </c>
      <c r="D98" s="121">
        <v>55899</v>
      </c>
    </row>
    <row r="99" spans="1:4" x14ac:dyDescent="0.2">
      <c r="A99" s="120" t="s">
        <v>757</v>
      </c>
      <c r="B99" s="119" t="s">
        <v>1232</v>
      </c>
      <c r="C99" s="119">
        <v>592.85</v>
      </c>
      <c r="D99" s="121">
        <v>59285</v>
      </c>
    </row>
    <row r="100" spans="1:4" x14ac:dyDescent="0.2">
      <c r="A100" s="120" t="s">
        <v>763</v>
      </c>
      <c r="B100" s="119" t="s">
        <v>1233</v>
      </c>
      <c r="C100" s="119">
        <v>858.16</v>
      </c>
      <c r="D100" s="121">
        <v>85816</v>
      </c>
    </row>
    <row r="101" spans="1:4" x14ac:dyDescent="0.2">
      <c r="A101" s="120" t="s">
        <v>775</v>
      </c>
      <c r="B101" s="119" t="s">
        <v>1234</v>
      </c>
      <c r="C101" s="119">
        <v>66.069999999999993</v>
      </c>
      <c r="D101" s="121">
        <v>6607</v>
      </c>
    </row>
    <row r="102" spans="1:4" x14ac:dyDescent="0.2">
      <c r="A102" s="120" t="s">
        <v>777</v>
      </c>
      <c r="B102" s="119" t="s">
        <v>1235</v>
      </c>
      <c r="C102" s="119">
        <v>639.91999999999996</v>
      </c>
      <c r="D102" s="121">
        <v>63992</v>
      </c>
    </row>
    <row r="103" spans="1:4" x14ac:dyDescent="0.2">
      <c r="A103" s="120" t="s">
        <v>781</v>
      </c>
      <c r="B103" s="119" t="s">
        <v>1236</v>
      </c>
      <c r="C103" s="119">
        <v>391.38</v>
      </c>
      <c r="D103" s="121">
        <v>39138</v>
      </c>
    </row>
    <row r="104" spans="1:4" x14ac:dyDescent="0.2">
      <c r="A104" s="120" t="s">
        <v>783</v>
      </c>
      <c r="B104" s="119" t="s">
        <v>1237</v>
      </c>
      <c r="C104" s="119">
        <v>687.57</v>
      </c>
      <c r="D104" s="121">
        <v>68757</v>
      </c>
    </row>
    <row r="105" spans="1:4" x14ac:dyDescent="0.2">
      <c r="A105" s="120" t="s">
        <v>799</v>
      </c>
      <c r="B105" s="119" t="s">
        <v>1238</v>
      </c>
      <c r="C105" s="119">
        <v>269.95999999999998</v>
      </c>
      <c r="D105" s="121">
        <v>26996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72"/>
  <sheetViews>
    <sheetView showGridLines="0" tabSelected="1" zoomScale="80" zoomScaleNormal="80" workbookViewId="0">
      <selection activeCell="C10" sqref="C10"/>
    </sheetView>
  </sheetViews>
  <sheetFormatPr defaultRowHeight="12.75" x14ac:dyDescent="0.2"/>
  <cols>
    <col min="1" max="1" width="26" customWidth="1"/>
    <col min="2" max="2" width="17.140625" bestFit="1" customWidth="1"/>
    <col min="3" max="3" width="18.5703125" customWidth="1"/>
    <col min="4" max="4" width="13" customWidth="1"/>
    <col min="5" max="5" width="19.5703125" customWidth="1"/>
    <col min="6" max="6" width="19.42578125" customWidth="1"/>
    <col min="7" max="7" width="19.5703125" customWidth="1"/>
    <col min="8" max="8" width="19.42578125" customWidth="1"/>
    <col min="9" max="9" width="19.140625" customWidth="1"/>
    <col min="10" max="10" width="19.42578125" customWidth="1"/>
    <col min="13" max="13" width="0" hidden="1" customWidth="1"/>
  </cols>
  <sheetData>
    <row r="1" spans="1:13" ht="18" x14ac:dyDescent="0.25">
      <c r="A1" s="122" t="s">
        <v>1533</v>
      </c>
      <c r="B1" s="123"/>
      <c r="C1" s="123"/>
      <c r="D1" s="123"/>
      <c r="E1" s="123"/>
      <c r="F1" s="123"/>
      <c r="G1" s="123"/>
      <c r="H1" s="123"/>
      <c r="I1" s="123"/>
      <c r="J1" s="124"/>
    </row>
    <row r="2" spans="1:13" ht="18.75" thickBot="1" x14ac:dyDescent="0.3">
      <c r="A2" s="125"/>
      <c r="B2" s="53"/>
      <c r="C2" s="53"/>
      <c r="D2" s="53"/>
      <c r="E2" s="53"/>
      <c r="F2" s="53"/>
      <c r="G2" s="53"/>
      <c r="H2" s="53"/>
      <c r="I2" s="53"/>
      <c r="J2" s="54"/>
    </row>
    <row r="3" spans="1:13" ht="18.75" thickBot="1" x14ac:dyDescent="0.3">
      <c r="A3" s="44" t="s">
        <v>1130</v>
      </c>
      <c r="B3" s="43"/>
      <c r="C3" s="45" t="e">
        <f>VLOOKUP(B3,myDept,2,FALSE)</f>
        <v>#N/A</v>
      </c>
      <c r="D3" s="47"/>
      <c r="E3" s="47"/>
      <c r="F3" s="47"/>
      <c r="G3" s="47"/>
      <c r="H3" s="47"/>
      <c r="I3" s="47"/>
      <c r="J3" s="48"/>
    </row>
    <row r="4" spans="1:13" ht="18.75" thickBot="1" x14ac:dyDescent="0.3">
      <c r="A4" s="44" t="s">
        <v>1129</v>
      </c>
      <c r="B4" s="126" t="e">
        <f>VLOOKUP(B3,myAward,2,FALSE)*1</f>
        <v>#N/A</v>
      </c>
      <c r="C4" s="127"/>
      <c r="D4" s="49"/>
      <c r="E4" s="49"/>
      <c r="F4" s="49"/>
      <c r="G4" s="49"/>
      <c r="H4" s="49"/>
      <c r="I4" s="49"/>
      <c r="J4" s="50"/>
      <c r="M4" t="e">
        <f>B4/B4</f>
        <v>#N/A</v>
      </c>
    </row>
    <row r="5" spans="1:13" ht="18" x14ac:dyDescent="0.25">
      <c r="A5" s="51"/>
      <c r="B5" s="53"/>
      <c r="C5" s="53"/>
      <c r="D5" s="53"/>
      <c r="E5" s="53"/>
      <c r="F5" s="53"/>
      <c r="G5" s="53"/>
      <c r="H5" s="53"/>
      <c r="I5" s="53"/>
      <c r="J5" s="54"/>
    </row>
    <row r="6" spans="1:13" ht="84.95" customHeight="1" thickBot="1" x14ac:dyDescent="0.25">
      <c r="A6" s="131" t="s">
        <v>1131</v>
      </c>
      <c r="B6" s="132"/>
      <c r="C6" s="132"/>
      <c r="D6" s="132"/>
      <c r="E6" s="132"/>
      <c r="F6" s="132"/>
      <c r="G6" s="132"/>
      <c r="H6" s="132"/>
      <c r="I6" s="132"/>
      <c r="J6" s="133"/>
    </row>
    <row r="7" spans="1:13" ht="15.75" x14ac:dyDescent="0.25">
      <c r="A7" s="55" t="s">
        <v>26</v>
      </c>
      <c r="B7" s="56"/>
      <c r="C7" s="56"/>
      <c r="D7" s="57"/>
      <c r="E7" s="58" t="s">
        <v>0</v>
      </c>
      <c r="F7" s="59"/>
      <c r="G7" s="60"/>
      <c r="H7" s="61" t="s">
        <v>23</v>
      </c>
      <c r="I7" s="56"/>
      <c r="J7" s="57"/>
    </row>
    <row r="8" spans="1:13" ht="63.75" x14ac:dyDescent="0.2">
      <c r="A8" s="62" t="s">
        <v>1</v>
      </c>
      <c r="B8" s="62" t="s">
        <v>12</v>
      </c>
      <c r="C8" s="28" t="s">
        <v>34</v>
      </c>
      <c r="D8" s="28" t="s">
        <v>2</v>
      </c>
      <c r="E8" s="64" t="s">
        <v>32</v>
      </c>
      <c r="F8" s="65" t="s">
        <v>36</v>
      </c>
      <c r="G8" s="66" t="s">
        <v>3</v>
      </c>
      <c r="H8" s="67" t="s">
        <v>31</v>
      </c>
      <c r="I8" s="68" t="s">
        <v>1534</v>
      </c>
      <c r="J8" s="68" t="s">
        <v>25</v>
      </c>
    </row>
    <row r="9" spans="1:13" ht="18" customHeight="1" x14ac:dyDescent="0.25">
      <c r="A9" s="31" t="s">
        <v>14</v>
      </c>
      <c r="B9" s="36">
        <v>5150</v>
      </c>
      <c r="C9" s="26"/>
      <c r="D9" s="27"/>
      <c r="E9" s="71">
        <f t="shared" ref="E9" si="0">+C9*D9</f>
        <v>0</v>
      </c>
      <c r="F9" s="72">
        <f t="shared" ref="F9" si="1">+E9*0.0765</f>
        <v>0</v>
      </c>
      <c r="G9" s="73">
        <f t="shared" ref="G9:G14" si="2">+E9+F9</f>
        <v>0</v>
      </c>
      <c r="H9" s="74">
        <f t="shared" ref="H9:H14" si="3">+IF(D9=0,0,+E9/D9)</f>
        <v>0</v>
      </c>
      <c r="I9" s="75">
        <f>+H9*0.2965</f>
        <v>0</v>
      </c>
      <c r="J9" s="75">
        <f t="shared" ref="J9:J14" si="4">+H9-I9</f>
        <v>0</v>
      </c>
    </row>
    <row r="10" spans="1:13" ht="18" customHeight="1" x14ac:dyDescent="0.25">
      <c r="A10" s="31" t="s">
        <v>6</v>
      </c>
      <c r="B10" s="36">
        <v>5150</v>
      </c>
      <c r="C10" s="32"/>
      <c r="D10" s="27"/>
      <c r="E10" s="77">
        <f t="shared" ref="E10" si="5">+C10*D10</f>
        <v>0</v>
      </c>
      <c r="F10" s="78">
        <f t="shared" ref="F10" si="6">+E10*0.0765</f>
        <v>0</v>
      </c>
      <c r="G10" s="79">
        <f t="shared" si="2"/>
        <v>0</v>
      </c>
      <c r="H10" s="80">
        <f t="shared" si="3"/>
        <v>0</v>
      </c>
      <c r="I10" s="78">
        <f t="shared" ref="I10:I56" si="7">+H10*0.2965</f>
        <v>0</v>
      </c>
      <c r="J10" s="78">
        <f t="shared" si="4"/>
        <v>0</v>
      </c>
    </row>
    <row r="11" spans="1:13" ht="18" customHeight="1" x14ac:dyDescent="0.25">
      <c r="A11" s="31" t="s">
        <v>7</v>
      </c>
      <c r="B11" s="36">
        <v>5150</v>
      </c>
      <c r="C11" s="32"/>
      <c r="D11" s="27"/>
      <c r="E11" s="77">
        <f t="shared" ref="E11:E14" si="8">+C11*D11</f>
        <v>0</v>
      </c>
      <c r="F11" s="78">
        <f t="shared" ref="F11:F14" si="9">+E11*0.0765</f>
        <v>0</v>
      </c>
      <c r="G11" s="79">
        <f t="shared" si="2"/>
        <v>0</v>
      </c>
      <c r="H11" s="80">
        <f t="shared" si="3"/>
        <v>0</v>
      </c>
      <c r="I11" s="78">
        <f t="shared" si="7"/>
        <v>0</v>
      </c>
      <c r="J11" s="78">
        <f t="shared" si="4"/>
        <v>0</v>
      </c>
    </row>
    <row r="12" spans="1:13" ht="18" customHeight="1" x14ac:dyDescent="0.25">
      <c r="A12" s="31" t="s">
        <v>1240</v>
      </c>
      <c r="B12" s="36">
        <v>5150</v>
      </c>
      <c r="C12" s="32"/>
      <c r="D12" s="27"/>
      <c r="E12" s="77">
        <f t="shared" ref="E12:E13" si="10">+C12*D12</f>
        <v>0</v>
      </c>
      <c r="F12" s="78">
        <f t="shared" ref="F12:F13" si="11">+E12*0.0765</f>
        <v>0</v>
      </c>
      <c r="G12" s="79">
        <f t="shared" ref="G12:G13" si="12">+E12+F12</f>
        <v>0</v>
      </c>
      <c r="H12" s="80">
        <f t="shared" ref="H12:H13" si="13">+IF(D12=0,0,+E12/D12)</f>
        <v>0</v>
      </c>
      <c r="I12" s="78">
        <f t="shared" si="7"/>
        <v>0</v>
      </c>
      <c r="J12" s="78">
        <f t="shared" ref="J12:J13" si="14">+H12-I12</f>
        <v>0</v>
      </c>
    </row>
    <row r="13" spans="1:13" ht="18" customHeight="1" x14ac:dyDescent="0.25">
      <c r="A13" s="31" t="s">
        <v>1239</v>
      </c>
      <c r="B13" s="36">
        <v>5150</v>
      </c>
      <c r="C13" s="32"/>
      <c r="D13" s="27"/>
      <c r="E13" s="77">
        <f t="shared" si="10"/>
        <v>0</v>
      </c>
      <c r="F13" s="78">
        <f t="shared" si="11"/>
        <v>0</v>
      </c>
      <c r="G13" s="79">
        <f t="shared" si="12"/>
        <v>0</v>
      </c>
      <c r="H13" s="80">
        <f t="shared" si="13"/>
        <v>0</v>
      </c>
      <c r="I13" s="78">
        <f t="shared" si="7"/>
        <v>0</v>
      </c>
      <c r="J13" s="78">
        <f t="shared" si="14"/>
        <v>0</v>
      </c>
    </row>
    <row r="14" spans="1:13" ht="18" customHeight="1" x14ac:dyDescent="0.25">
      <c r="A14" s="31" t="s">
        <v>13</v>
      </c>
      <c r="B14" s="36">
        <v>5150</v>
      </c>
      <c r="C14" s="32"/>
      <c r="D14" s="27"/>
      <c r="E14" s="77">
        <f t="shared" si="8"/>
        <v>0</v>
      </c>
      <c r="F14" s="78">
        <f t="shared" si="9"/>
        <v>0</v>
      </c>
      <c r="G14" s="79">
        <f t="shared" si="2"/>
        <v>0</v>
      </c>
      <c r="H14" s="80">
        <f t="shared" si="3"/>
        <v>0</v>
      </c>
      <c r="I14" s="78">
        <f t="shared" si="7"/>
        <v>0</v>
      </c>
      <c r="J14" s="78">
        <f t="shared" si="4"/>
        <v>0</v>
      </c>
    </row>
    <row r="15" spans="1:13" ht="18" customHeight="1" x14ac:dyDescent="0.25">
      <c r="A15" s="31" t="s">
        <v>13</v>
      </c>
      <c r="B15" s="36">
        <v>5150</v>
      </c>
      <c r="C15" s="32"/>
      <c r="D15" s="27"/>
      <c r="E15" s="77">
        <f t="shared" ref="E15" si="15">+C15*D15</f>
        <v>0</v>
      </c>
      <c r="F15" s="78">
        <f t="shared" ref="F15" si="16">+E15*0.0765</f>
        <v>0</v>
      </c>
      <c r="G15" s="79">
        <f t="shared" ref="G15" si="17">+E15+F15</f>
        <v>0</v>
      </c>
      <c r="H15" s="80">
        <f t="shared" ref="H15" si="18">+IF(D15=0,0,+E15/D15)</f>
        <v>0</v>
      </c>
      <c r="I15" s="78">
        <f t="shared" si="7"/>
        <v>0</v>
      </c>
      <c r="J15" s="78">
        <f t="shared" ref="J15" si="19">+H15-I15</f>
        <v>0</v>
      </c>
    </row>
    <row r="16" spans="1:13" ht="18" customHeight="1" x14ac:dyDescent="0.25">
      <c r="A16" s="31" t="s">
        <v>13</v>
      </c>
      <c r="B16" s="36">
        <v>5150</v>
      </c>
      <c r="C16" s="32"/>
      <c r="D16" s="27"/>
      <c r="E16" s="77">
        <f t="shared" ref="E16:E29" si="20">+C16*D16</f>
        <v>0</v>
      </c>
      <c r="F16" s="78">
        <f t="shared" ref="F16:F29" si="21">+E16*0.0765</f>
        <v>0</v>
      </c>
      <c r="G16" s="79">
        <f t="shared" ref="G16:G29" si="22">+E16+F16</f>
        <v>0</v>
      </c>
      <c r="H16" s="80">
        <f t="shared" ref="H16:H29" si="23">+IF(D16=0,0,+E16/D16)</f>
        <v>0</v>
      </c>
      <c r="I16" s="78">
        <f t="shared" si="7"/>
        <v>0</v>
      </c>
      <c r="J16" s="78">
        <f t="shared" ref="J16:J29" si="24">+H16-I16</f>
        <v>0</v>
      </c>
    </row>
    <row r="17" spans="1:13" ht="18" customHeight="1" x14ac:dyDescent="0.25">
      <c r="A17" s="31" t="s">
        <v>8</v>
      </c>
      <c r="B17" s="36">
        <v>7310</v>
      </c>
      <c r="C17" s="32"/>
      <c r="D17" s="27"/>
      <c r="E17" s="77">
        <f t="shared" si="20"/>
        <v>0</v>
      </c>
      <c r="F17" s="78">
        <f t="shared" si="21"/>
        <v>0</v>
      </c>
      <c r="G17" s="79">
        <f t="shared" si="22"/>
        <v>0</v>
      </c>
      <c r="H17" s="80">
        <f t="shared" si="23"/>
        <v>0</v>
      </c>
      <c r="I17" s="78">
        <f t="shared" si="7"/>
        <v>0</v>
      </c>
      <c r="J17" s="78">
        <f t="shared" si="24"/>
        <v>0</v>
      </c>
    </row>
    <row r="18" spans="1:13" ht="18" customHeight="1" x14ac:dyDescent="0.25">
      <c r="A18" s="31" t="s">
        <v>8</v>
      </c>
      <c r="B18" s="36">
        <v>7310</v>
      </c>
      <c r="C18" s="32"/>
      <c r="D18" s="27"/>
      <c r="E18" s="77">
        <f t="shared" si="20"/>
        <v>0</v>
      </c>
      <c r="F18" s="78">
        <f t="shared" si="21"/>
        <v>0</v>
      </c>
      <c r="G18" s="79">
        <f t="shared" si="22"/>
        <v>0</v>
      </c>
      <c r="H18" s="80">
        <f t="shared" si="23"/>
        <v>0</v>
      </c>
      <c r="I18" s="78">
        <f t="shared" si="7"/>
        <v>0</v>
      </c>
      <c r="J18" s="78">
        <f t="shared" si="24"/>
        <v>0</v>
      </c>
    </row>
    <row r="19" spans="1:13" ht="18" customHeight="1" x14ac:dyDescent="0.25">
      <c r="A19" s="31" t="s">
        <v>22</v>
      </c>
      <c r="B19" s="36">
        <v>7310</v>
      </c>
      <c r="C19" s="32"/>
      <c r="D19" s="27"/>
      <c r="E19" s="77">
        <f t="shared" si="20"/>
        <v>0</v>
      </c>
      <c r="F19" s="78">
        <f t="shared" si="21"/>
        <v>0</v>
      </c>
      <c r="G19" s="79">
        <f t="shared" si="22"/>
        <v>0</v>
      </c>
      <c r="H19" s="80">
        <f t="shared" si="23"/>
        <v>0</v>
      </c>
      <c r="I19" s="78">
        <f t="shared" si="7"/>
        <v>0</v>
      </c>
      <c r="J19" s="78">
        <f t="shared" si="24"/>
        <v>0</v>
      </c>
    </row>
    <row r="20" spans="1:13" ht="18" customHeight="1" x14ac:dyDescent="0.25">
      <c r="A20" s="31" t="s">
        <v>22</v>
      </c>
      <c r="B20" s="36">
        <v>7310</v>
      </c>
      <c r="C20" s="32"/>
      <c r="D20" s="27"/>
      <c r="E20" s="77">
        <f t="shared" si="20"/>
        <v>0</v>
      </c>
      <c r="F20" s="78">
        <f t="shared" si="21"/>
        <v>0</v>
      </c>
      <c r="G20" s="79">
        <f t="shared" si="22"/>
        <v>0</v>
      </c>
      <c r="H20" s="80">
        <f t="shared" si="23"/>
        <v>0</v>
      </c>
      <c r="I20" s="78">
        <f t="shared" si="7"/>
        <v>0</v>
      </c>
      <c r="J20" s="78">
        <f t="shared" si="24"/>
        <v>0</v>
      </c>
    </row>
    <row r="21" spans="1:13" ht="18" customHeight="1" x14ac:dyDescent="0.25">
      <c r="A21" s="31" t="s">
        <v>22</v>
      </c>
      <c r="B21" s="36">
        <v>7310</v>
      </c>
      <c r="C21" s="32"/>
      <c r="D21" s="27"/>
      <c r="E21" s="77">
        <f t="shared" si="20"/>
        <v>0</v>
      </c>
      <c r="F21" s="78">
        <f t="shared" si="21"/>
        <v>0</v>
      </c>
      <c r="G21" s="79">
        <f t="shared" si="22"/>
        <v>0</v>
      </c>
      <c r="H21" s="80">
        <f t="shared" si="23"/>
        <v>0</v>
      </c>
      <c r="I21" s="78">
        <f t="shared" si="7"/>
        <v>0</v>
      </c>
      <c r="J21" s="78">
        <f t="shared" si="24"/>
        <v>0</v>
      </c>
    </row>
    <row r="22" spans="1:13" ht="18" customHeight="1" x14ac:dyDescent="0.25">
      <c r="A22" s="31" t="s">
        <v>15</v>
      </c>
      <c r="B22" s="36">
        <v>7310</v>
      </c>
      <c r="C22" s="32"/>
      <c r="D22" s="27"/>
      <c r="E22" s="77">
        <f t="shared" si="20"/>
        <v>0</v>
      </c>
      <c r="F22" s="78">
        <f t="shared" si="21"/>
        <v>0</v>
      </c>
      <c r="G22" s="79">
        <f t="shared" si="22"/>
        <v>0</v>
      </c>
      <c r="H22" s="80">
        <f t="shared" si="23"/>
        <v>0</v>
      </c>
      <c r="I22" s="78">
        <f t="shared" si="7"/>
        <v>0</v>
      </c>
      <c r="J22" s="78">
        <f t="shared" si="24"/>
        <v>0</v>
      </c>
    </row>
    <row r="23" spans="1:13" ht="18" customHeight="1" x14ac:dyDescent="0.25">
      <c r="A23" s="31" t="s">
        <v>15</v>
      </c>
      <c r="B23" s="36">
        <v>7310</v>
      </c>
      <c r="C23" s="32"/>
      <c r="D23" s="27"/>
      <c r="E23" s="77">
        <f t="shared" si="20"/>
        <v>0</v>
      </c>
      <c r="F23" s="78">
        <f t="shared" si="21"/>
        <v>0</v>
      </c>
      <c r="G23" s="79">
        <f t="shared" si="22"/>
        <v>0</v>
      </c>
      <c r="H23" s="80">
        <f t="shared" si="23"/>
        <v>0</v>
      </c>
      <c r="I23" s="78">
        <f t="shared" si="7"/>
        <v>0</v>
      </c>
      <c r="J23" s="78">
        <f t="shared" si="24"/>
        <v>0</v>
      </c>
    </row>
    <row r="24" spans="1:13" ht="18" customHeight="1" x14ac:dyDescent="0.25">
      <c r="A24" s="31" t="s">
        <v>15</v>
      </c>
      <c r="B24" s="36">
        <v>7310</v>
      </c>
      <c r="C24" s="32"/>
      <c r="D24" s="27"/>
      <c r="E24" s="77">
        <f t="shared" si="20"/>
        <v>0</v>
      </c>
      <c r="F24" s="78">
        <f t="shared" si="21"/>
        <v>0</v>
      </c>
      <c r="G24" s="79">
        <f t="shared" si="22"/>
        <v>0</v>
      </c>
      <c r="H24" s="80">
        <f t="shared" si="23"/>
        <v>0</v>
      </c>
      <c r="I24" s="78">
        <f t="shared" si="7"/>
        <v>0</v>
      </c>
      <c r="J24" s="78">
        <f t="shared" si="24"/>
        <v>0</v>
      </c>
    </row>
    <row r="25" spans="1:13" ht="18" customHeight="1" x14ac:dyDescent="0.25">
      <c r="A25" s="31" t="s">
        <v>9</v>
      </c>
      <c r="B25" s="36">
        <v>7310</v>
      </c>
      <c r="C25" s="32"/>
      <c r="D25" s="27"/>
      <c r="E25" s="77">
        <f t="shared" si="20"/>
        <v>0</v>
      </c>
      <c r="F25" s="78">
        <f t="shared" si="21"/>
        <v>0</v>
      </c>
      <c r="G25" s="79">
        <f t="shared" si="22"/>
        <v>0</v>
      </c>
      <c r="H25" s="80">
        <f t="shared" si="23"/>
        <v>0</v>
      </c>
      <c r="I25" s="78">
        <f t="shared" si="7"/>
        <v>0</v>
      </c>
      <c r="J25" s="78">
        <f t="shared" si="24"/>
        <v>0</v>
      </c>
    </row>
    <row r="26" spans="1:13" ht="18" customHeight="1" x14ac:dyDescent="0.25">
      <c r="A26" s="31" t="s">
        <v>9</v>
      </c>
      <c r="B26" s="36">
        <v>7310</v>
      </c>
      <c r="C26" s="32"/>
      <c r="D26" s="27"/>
      <c r="E26" s="77">
        <f t="shared" si="20"/>
        <v>0</v>
      </c>
      <c r="F26" s="78">
        <f t="shared" si="21"/>
        <v>0</v>
      </c>
      <c r="G26" s="79">
        <f t="shared" si="22"/>
        <v>0</v>
      </c>
      <c r="H26" s="80">
        <f t="shared" si="23"/>
        <v>0</v>
      </c>
      <c r="I26" s="78">
        <f t="shared" si="7"/>
        <v>0</v>
      </c>
      <c r="J26" s="78">
        <f t="shared" si="24"/>
        <v>0</v>
      </c>
    </row>
    <row r="27" spans="1:13" ht="18" customHeight="1" x14ac:dyDescent="0.25">
      <c r="A27" s="31" t="s">
        <v>9</v>
      </c>
      <c r="B27" s="36">
        <v>7310</v>
      </c>
      <c r="C27" s="32"/>
      <c r="D27" s="27"/>
      <c r="E27" s="77">
        <f t="shared" si="20"/>
        <v>0</v>
      </c>
      <c r="F27" s="78">
        <f t="shared" si="21"/>
        <v>0</v>
      </c>
      <c r="G27" s="79">
        <f t="shared" si="22"/>
        <v>0</v>
      </c>
      <c r="H27" s="80">
        <f t="shared" si="23"/>
        <v>0</v>
      </c>
      <c r="I27" s="78">
        <f t="shared" si="7"/>
        <v>0</v>
      </c>
      <c r="J27" s="78">
        <f t="shared" si="24"/>
        <v>0</v>
      </c>
    </row>
    <row r="28" spans="1:13" ht="18" customHeight="1" x14ac:dyDescent="0.25">
      <c r="A28" s="31" t="s">
        <v>1532</v>
      </c>
      <c r="B28" s="36">
        <v>7310</v>
      </c>
      <c r="C28" s="32"/>
      <c r="D28" s="27"/>
      <c r="E28" s="77">
        <f t="shared" si="20"/>
        <v>0</v>
      </c>
      <c r="F28" s="78">
        <f t="shared" si="21"/>
        <v>0</v>
      </c>
      <c r="G28" s="79">
        <f t="shared" si="22"/>
        <v>0</v>
      </c>
      <c r="H28" s="80"/>
      <c r="I28" s="78"/>
      <c r="J28" s="78"/>
    </row>
    <row r="29" spans="1:13" ht="18" customHeight="1" x14ac:dyDescent="0.25">
      <c r="A29" s="31" t="s">
        <v>10</v>
      </c>
      <c r="B29" s="36">
        <v>7902</v>
      </c>
      <c r="C29" s="32"/>
      <c r="D29" s="27"/>
      <c r="E29" s="77">
        <f t="shared" si="20"/>
        <v>0</v>
      </c>
      <c r="F29" s="78">
        <f t="shared" si="21"/>
        <v>0</v>
      </c>
      <c r="G29" s="79">
        <f t="shared" si="22"/>
        <v>0</v>
      </c>
      <c r="H29" s="80">
        <f t="shared" si="23"/>
        <v>0</v>
      </c>
      <c r="I29" s="78">
        <f t="shared" si="7"/>
        <v>0</v>
      </c>
      <c r="J29" s="78">
        <f t="shared" si="24"/>
        <v>0</v>
      </c>
    </row>
    <row r="30" spans="1:13" ht="18" customHeight="1" x14ac:dyDescent="0.25">
      <c r="A30" s="31" t="s">
        <v>10</v>
      </c>
      <c r="B30" s="36">
        <v>7902</v>
      </c>
      <c r="C30" s="32"/>
      <c r="D30" s="27"/>
      <c r="E30" s="77">
        <f t="shared" ref="E30:E56" si="25">+C30*D30</f>
        <v>0</v>
      </c>
      <c r="F30" s="78">
        <f t="shared" ref="F30:F56" si="26">+E30*0.0765</f>
        <v>0</v>
      </c>
      <c r="G30" s="79">
        <f t="shared" ref="G30:G56" si="27">+E30+F30</f>
        <v>0</v>
      </c>
      <c r="H30" s="80">
        <f t="shared" ref="H30:H56" si="28">+IF(D30=0,0,+E30/D30)</f>
        <v>0</v>
      </c>
      <c r="I30" s="78">
        <f t="shared" si="7"/>
        <v>0</v>
      </c>
      <c r="J30" s="78">
        <f t="shared" ref="J30:J56" si="29">+H30-I30</f>
        <v>0</v>
      </c>
    </row>
    <row r="31" spans="1:13" ht="18" customHeight="1" x14ac:dyDescent="0.25">
      <c r="A31" s="31" t="s">
        <v>10</v>
      </c>
      <c r="B31" s="36">
        <v>7902</v>
      </c>
      <c r="C31" s="32"/>
      <c r="D31" s="27"/>
      <c r="E31" s="77">
        <f t="shared" si="25"/>
        <v>0</v>
      </c>
      <c r="F31" s="78">
        <f t="shared" si="26"/>
        <v>0</v>
      </c>
      <c r="G31" s="79">
        <f t="shared" si="27"/>
        <v>0</v>
      </c>
      <c r="H31" s="80">
        <f t="shared" si="28"/>
        <v>0</v>
      </c>
      <c r="I31" s="78">
        <f t="shared" si="7"/>
        <v>0</v>
      </c>
      <c r="J31" s="78">
        <f t="shared" si="29"/>
        <v>0</v>
      </c>
    </row>
    <row r="32" spans="1:13" ht="18" customHeight="1" x14ac:dyDescent="0.25">
      <c r="A32" s="31" t="s">
        <v>11</v>
      </c>
      <c r="B32" s="36">
        <v>7922</v>
      </c>
      <c r="C32" s="32"/>
      <c r="D32" s="27"/>
      <c r="E32" s="77">
        <f t="shared" si="25"/>
        <v>0</v>
      </c>
      <c r="F32" s="78">
        <f t="shared" si="26"/>
        <v>0</v>
      </c>
      <c r="G32" s="79">
        <f t="shared" si="27"/>
        <v>0</v>
      </c>
      <c r="H32" s="80">
        <f t="shared" si="28"/>
        <v>0</v>
      </c>
      <c r="I32" s="78">
        <f t="shared" si="7"/>
        <v>0</v>
      </c>
      <c r="J32" s="78">
        <f t="shared" si="29"/>
        <v>0</v>
      </c>
      <c r="L32" s="34"/>
      <c r="M32" s="35"/>
    </row>
    <row r="33" spans="1:10" ht="18" hidden="1" customHeight="1" x14ac:dyDescent="0.25">
      <c r="A33" s="81"/>
      <c r="B33" s="82">
        <v>5150</v>
      </c>
      <c r="C33" s="32"/>
      <c r="D33" s="27"/>
      <c r="E33" s="77">
        <f t="shared" si="25"/>
        <v>0</v>
      </c>
      <c r="F33" s="78">
        <f t="shared" si="26"/>
        <v>0</v>
      </c>
      <c r="G33" s="79">
        <f t="shared" si="27"/>
        <v>0</v>
      </c>
      <c r="H33" s="80">
        <f t="shared" si="28"/>
        <v>0</v>
      </c>
      <c r="I33" s="78">
        <f t="shared" si="7"/>
        <v>0</v>
      </c>
      <c r="J33" s="78">
        <f t="shared" si="29"/>
        <v>0</v>
      </c>
    </row>
    <row r="34" spans="1:10" ht="18" hidden="1" customHeight="1" x14ac:dyDescent="0.25">
      <c r="A34" s="81"/>
      <c r="B34" s="82">
        <v>5150</v>
      </c>
      <c r="C34" s="32"/>
      <c r="D34" s="27"/>
      <c r="E34" s="77">
        <f t="shared" si="25"/>
        <v>0</v>
      </c>
      <c r="F34" s="78">
        <f t="shared" si="26"/>
        <v>0</v>
      </c>
      <c r="G34" s="79">
        <f t="shared" si="27"/>
        <v>0</v>
      </c>
      <c r="H34" s="80">
        <f t="shared" si="28"/>
        <v>0</v>
      </c>
      <c r="I34" s="78">
        <f t="shared" si="7"/>
        <v>0</v>
      </c>
      <c r="J34" s="78">
        <f t="shared" si="29"/>
        <v>0</v>
      </c>
    </row>
    <row r="35" spans="1:10" ht="18" hidden="1" customHeight="1" x14ac:dyDescent="0.25">
      <c r="A35" s="81"/>
      <c r="B35" s="82">
        <v>5150</v>
      </c>
      <c r="C35" s="32"/>
      <c r="D35" s="27"/>
      <c r="E35" s="77">
        <f t="shared" si="25"/>
        <v>0</v>
      </c>
      <c r="F35" s="78">
        <f t="shared" si="26"/>
        <v>0</v>
      </c>
      <c r="G35" s="79">
        <f t="shared" si="27"/>
        <v>0</v>
      </c>
      <c r="H35" s="80">
        <f t="shared" si="28"/>
        <v>0</v>
      </c>
      <c r="I35" s="78">
        <f t="shared" si="7"/>
        <v>0</v>
      </c>
      <c r="J35" s="78">
        <f t="shared" si="29"/>
        <v>0</v>
      </c>
    </row>
    <row r="36" spans="1:10" ht="18" hidden="1" customHeight="1" x14ac:dyDescent="0.25">
      <c r="A36" s="83"/>
      <c r="B36" s="84"/>
      <c r="C36" s="32"/>
      <c r="D36" s="27"/>
      <c r="E36" s="77">
        <f t="shared" si="25"/>
        <v>0</v>
      </c>
      <c r="F36" s="78">
        <f t="shared" si="26"/>
        <v>0</v>
      </c>
      <c r="G36" s="79">
        <f t="shared" si="27"/>
        <v>0</v>
      </c>
      <c r="H36" s="80">
        <f t="shared" si="28"/>
        <v>0</v>
      </c>
      <c r="I36" s="78">
        <f t="shared" si="7"/>
        <v>0</v>
      </c>
      <c r="J36" s="78">
        <f t="shared" si="29"/>
        <v>0</v>
      </c>
    </row>
    <row r="37" spans="1:10" ht="18" hidden="1" customHeight="1" x14ac:dyDescent="0.25">
      <c r="A37" s="83"/>
      <c r="B37" s="84"/>
      <c r="C37" s="32"/>
      <c r="D37" s="27"/>
      <c r="E37" s="77">
        <f t="shared" si="25"/>
        <v>0</v>
      </c>
      <c r="F37" s="78">
        <f t="shared" si="26"/>
        <v>0</v>
      </c>
      <c r="G37" s="79">
        <f t="shared" si="27"/>
        <v>0</v>
      </c>
      <c r="H37" s="80">
        <f t="shared" si="28"/>
        <v>0</v>
      </c>
      <c r="I37" s="78">
        <f t="shared" si="7"/>
        <v>0</v>
      </c>
      <c r="J37" s="78">
        <f t="shared" si="29"/>
        <v>0</v>
      </c>
    </row>
    <row r="38" spans="1:10" ht="18" hidden="1" customHeight="1" x14ac:dyDescent="0.25">
      <c r="A38" s="83"/>
      <c r="B38" s="84"/>
      <c r="C38" s="32"/>
      <c r="D38" s="27"/>
      <c r="E38" s="77">
        <f t="shared" si="25"/>
        <v>0</v>
      </c>
      <c r="F38" s="78">
        <f t="shared" si="26"/>
        <v>0</v>
      </c>
      <c r="G38" s="79">
        <f t="shared" si="27"/>
        <v>0</v>
      </c>
      <c r="H38" s="80">
        <f t="shared" si="28"/>
        <v>0</v>
      </c>
      <c r="I38" s="78">
        <f t="shared" si="7"/>
        <v>0</v>
      </c>
      <c r="J38" s="78">
        <f t="shared" si="29"/>
        <v>0</v>
      </c>
    </row>
    <row r="39" spans="1:10" ht="18" hidden="1" customHeight="1" x14ac:dyDescent="0.25">
      <c r="A39" s="83"/>
      <c r="B39" s="84"/>
      <c r="C39" s="32"/>
      <c r="D39" s="27"/>
      <c r="E39" s="77">
        <f t="shared" si="25"/>
        <v>0</v>
      </c>
      <c r="F39" s="78">
        <f t="shared" si="26"/>
        <v>0</v>
      </c>
      <c r="G39" s="79">
        <f t="shared" si="27"/>
        <v>0</v>
      </c>
      <c r="H39" s="80">
        <f t="shared" si="28"/>
        <v>0</v>
      </c>
      <c r="I39" s="78">
        <f t="shared" si="7"/>
        <v>0</v>
      </c>
      <c r="J39" s="78">
        <f t="shared" si="29"/>
        <v>0</v>
      </c>
    </row>
    <row r="40" spans="1:10" ht="18" hidden="1" customHeight="1" x14ac:dyDescent="0.25">
      <c r="A40" s="83"/>
      <c r="B40" s="84"/>
      <c r="C40" s="32"/>
      <c r="D40" s="27"/>
      <c r="E40" s="77">
        <f t="shared" si="25"/>
        <v>0</v>
      </c>
      <c r="F40" s="78">
        <f t="shared" si="26"/>
        <v>0</v>
      </c>
      <c r="G40" s="79">
        <f t="shared" si="27"/>
        <v>0</v>
      </c>
      <c r="H40" s="80">
        <f t="shared" si="28"/>
        <v>0</v>
      </c>
      <c r="I40" s="78">
        <f t="shared" si="7"/>
        <v>0</v>
      </c>
      <c r="J40" s="78">
        <f t="shared" si="29"/>
        <v>0</v>
      </c>
    </row>
    <row r="41" spans="1:10" ht="18" hidden="1" customHeight="1" x14ac:dyDescent="0.25">
      <c r="A41" s="83"/>
      <c r="B41" s="84"/>
      <c r="C41" s="32"/>
      <c r="D41" s="27"/>
      <c r="E41" s="77">
        <f t="shared" si="25"/>
        <v>0</v>
      </c>
      <c r="F41" s="78">
        <f t="shared" si="26"/>
        <v>0</v>
      </c>
      <c r="G41" s="79">
        <f t="shared" si="27"/>
        <v>0</v>
      </c>
      <c r="H41" s="80">
        <f t="shared" si="28"/>
        <v>0</v>
      </c>
      <c r="I41" s="78">
        <f t="shared" si="7"/>
        <v>0</v>
      </c>
      <c r="J41" s="78">
        <f t="shared" si="29"/>
        <v>0</v>
      </c>
    </row>
    <row r="42" spans="1:10" ht="18" hidden="1" customHeight="1" x14ac:dyDescent="0.25">
      <c r="A42" s="83"/>
      <c r="B42" s="84"/>
      <c r="C42" s="32"/>
      <c r="D42" s="27"/>
      <c r="E42" s="77">
        <f t="shared" si="25"/>
        <v>0</v>
      </c>
      <c r="F42" s="78">
        <f t="shared" si="26"/>
        <v>0</v>
      </c>
      <c r="G42" s="79">
        <f t="shared" si="27"/>
        <v>0</v>
      </c>
      <c r="H42" s="80">
        <f t="shared" si="28"/>
        <v>0</v>
      </c>
      <c r="I42" s="78">
        <f t="shared" si="7"/>
        <v>0</v>
      </c>
      <c r="J42" s="78">
        <f t="shared" si="29"/>
        <v>0</v>
      </c>
    </row>
    <row r="43" spans="1:10" ht="18" hidden="1" customHeight="1" x14ac:dyDescent="0.25">
      <c r="A43" s="83"/>
      <c r="B43" s="84"/>
      <c r="C43" s="32"/>
      <c r="D43" s="27"/>
      <c r="E43" s="77">
        <f t="shared" si="25"/>
        <v>0</v>
      </c>
      <c r="F43" s="78">
        <f t="shared" si="26"/>
        <v>0</v>
      </c>
      <c r="G43" s="79">
        <f t="shared" si="27"/>
        <v>0</v>
      </c>
      <c r="H43" s="80">
        <f t="shared" si="28"/>
        <v>0</v>
      </c>
      <c r="I43" s="78">
        <f t="shared" si="7"/>
        <v>0</v>
      </c>
      <c r="J43" s="78">
        <f t="shared" si="29"/>
        <v>0</v>
      </c>
    </row>
    <row r="44" spans="1:10" ht="18" hidden="1" customHeight="1" x14ac:dyDescent="0.25">
      <c r="A44" s="83"/>
      <c r="B44" s="84"/>
      <c r="C44" s="32"/>
      <c r="D44" s="27"/>
      <c r="E44" s="77">
        <f t="shared" si="25"/>
        <v>0</v>
      </c>
      <c r="F44" s="78">
        <f t="shared" si="26"/>
        <v>0</v>
      </c>
      <c r="G44" s="79">
        <f t="shared" si="27"/>
        <v>0</v>
      </c>
      <c r="H44" s="80">
        <f t="shared" si="28"/>
        <v>0</v>
      </c>
      <c r="I44" s="78">
        <f t="shared" si="7"/>
        <v>0</v>
      </c>
      <c r="J44" s="78">
        <f t="shared" si="29"/>
        <v>0</v>
      </c>
    </row>
    <row r="45" spans="1:10" ht="18" hidden="1" customHeight="1" x14ac:dyDescent="0.25">
      <c r="A45" s="83"/>
      <c r="B45" s="84"/>
      <c r="C45" s="32"/>
      <c r="D45" s="27"/>
      <c r="E45" s="77">
        <f t="shared" si="25"/>
        <v>0</v>
      </c>
      <c r="F45" s="78">
        <f t="shared" si="26"/>
        <v>0</v>
      </c>
      <c r="G45" s="79">
        <f t="shared" si="27"/>
        <v>0</v>
      </c>
      <c r="H45" s="80">
        <f t="shared" si="28"/>
        <v>0</v>
      </c>
      <c r="I45" s="78">
        <f t="shared" si="7"/>
        <v>0</v>
      </c>
      <c r="J45" s="78">
        <f t="shared" si="29"/>
        <v>0</v>
      </c>
    </row>
    <row r="46" spans="1:10" ht="18" hidden="1" customHeight="1" x14ac:dyDescent="0.25">
      <c r="A46" s="83"/>
      <c r="B46" s="84"/>
      <c r="C46" s="32"/>
      <c r="D46" s="27"/>
      <c r="E46" s="77">
        <f t="shared" si="25"/>
        <v>0</v>
      </c>
      <c r="F46" s="78">
        <f t="shared" si="26"/>
        <v>0</v>
      </c>
      <c r="G46" s="79">
        <f t="shared" si="27"/>
        <v>0</v>
      </c>
      <c r="H46" s="80">
        <f t="shared" si="28"/>
        <v>0</v>
      </c>
      <c r="I46" s="78">
        <f t="shared" si="7"/>
        <v>0</v>
      </c>
      <c r="J46" s="78">
        <f t="shared" si="29"/>
        <v>0</v>
      </c>
    </row>
    <row r="47" spans="1:10" ht="18" hidden="1" customHeight="1" x14ac:dyDescent="0.25">
      <c r="A47" s="83"/>
      <c r="B47" s="84"/>
      <c r="C47" s="32"/>
      <c r="D47" s="27"/>
      <c r="E47" s="77">
        <f t="shared" si="25"/>
        <v>0</v>
      </c>
      <c r="F47" s="78">
        <f t="shared" si="26"/>
        <v>0</v>
      </c>
      <c r="G47" s="79">
        <f t="shared" si="27"/>
        <v>0</v>
      </c>
      <c r="H47" s="80">
        <f t="shared" si="28"/>
        <v>0</v>
      </c>
      <c r="I47" s="78">
        <f t="shared" si="7"/>
        <v>0</v>
      </c>
      <c r="J47" s="78">
        <f t="shared" si="29"/>
        <v>0</v>
      </c>
    </row>
    <row r="48" spans="1:10" ht="18" hidden="1" customHeight="1" x14ac:dyDescent="0.25">
      <c r="A48" s="83"/>
      <c r="B48" s="84"/>
      <c r="C48" s="32"/>
      <c r="D48" s="27"/>
      <c r="E48" s="77">
        <f t="shared" si="25"/>
        <v>0</v>
      </c>
      <c r="F48" s="78">
        <f t="shared" si="26"/>
        <v>0</v>
      </c>
      <c r="G48" s="79">
        <f t="shared" si="27"/>
        <v>0</v>
      </c>
      <c r="H48" s="80">
        <f t="shared" si="28"/>
        <v>0</v>
      </c>
      <c r="I48" s="78">
        <f t="shared" si="7"/>
        <v>0</v>
      </c>
      <c r="J48" s="78">
        <f t="shared" si="29"/>
        <v>0</v>
      </c>
    </row>
    <row r="49" spans="1:10" ht="18" hidden="1" customHeight="1" x14ac:dyDescent="0.25">
      <c r="A49" s="83"/>
      <c r="B49" s="84"/>
      <c r="C49" s="32"/>
      <c r="D49" s="27"/>
      <c r="E49" s="77">
        <f t="shared" si="25"/>
        <v>0</v>
      </c>
      <c r="F49" s="78">
        <f t="shared" si="26"/>
        <v>0</v>
      </c>
      <c r="G49" s="79">
        <f t="shared" si="27"/>
        <v>0</v>
      </c>
      <c r="H49" s="80">
        <f t="shared" si="28"/>
        <v>0</v>
      </c>
      <c r="I49" s="78">
        <f t="shared" si="7"/>
        <v>0</v>
      </c>
      <c r="J49" s="78">
        <f t="shared" si="29"/>
        <v>0</v>
      </c>
    </row>
    <row r="50" spans="1:10" ht="18" hidden="1" customHeight="1" x14ac:dyDescent="0.25">
      <c r="A50" s="83"/>
      <c r="B50" s="84"/>
      <c r="C50" s="32"/>
      <c r="D50" s="27"/>
      <c r="E50" s="77">
        <f t="shared" si="25"/>
        <v>0</v>
      </c>
      <c r="F50" s="78">
        <f t="shared" si="26"/>
        <v>0</v>
      </c>
      <c r="G50" s="79">
        <f t="shared" si="27"/>
        <v>0</v>
      </c>
      <c r="H50" s="80">
        <f t="shared" si="28"/>
        <v>0</v>
      </c>
      <c r="I50" s="78">
        <f t="shared" si="7"/>
        <v>0</v>
      </c>
      <c r="J50" s="78">
        <f t="shared" si="29"/>
        <v>0</v>
      </c>
    </row>
    <row r="51" spans="1:10" ht="18" hidden="1" customHeight="1" x14ac:dyDescent="0.25">
      <c r="A51" s="83"/>
      <c r="B51" s="84"/>
      <c r="C51" s="32"/>
      <c r="D51" s="27"/>
      <c r="E51" s="77">
        <f t="shared" si="25"/>
        <v>0</v>
      </c>
      <c r="F51" s="78">
        <f t="shared" si="26"/>
        <v>0</v>
      </c>
      <c r="G51" s="79">
        <f t="shared" si="27"/>
        <v>0</v>
      </c>
      <c r="H51" s="80">
        <f t="shared" si="28"/>
        <v>0</v>
      </c>
      <c r="I51" s="78">
        <f t="shared" si="7"/>
        <v>0</v>
      </c>
      <c r="J51" s="78">
        <f t="shared" si="29"/>
        <v>0</v>
      </c>
    </row>
    <row r="52" spans="1:10" ht="18" hidden="1" customHeight="1" x14ac:dyDescent="0.25">
      <c r="A52" s="83"/>
      <c r="B52" s="84"/>
      <c r="C52" s="32"/>
      <c r="D52" s="27"/>
      <c r="E52" s="77">
        <f t="shared" si="25"/>
        <v>0</v>
      </c>
      <c r="F52" s="78">
        <f t="shared" si="26"/>
        <v>0</v>
      </c>
      <c r="G52" s="79">
        <f t="shared" si="27"/>
        <v>0</v>
      </c>
      <c r="H52" s="80">
        <f t="shared" si="28"/>
        <v>0</v>
      </c>
      <c r="I52" s="78">
        <f t="shared" si="7"/>
        <v>0</v>
      </c>
      <c r="J52" s="78">
        <f t="shared" si="29"/>
        <v>0</v>
      </c>
    </row>
    <row r="53" spans="1:10" ht="18" hidden="1" customHeight="1" x14ac:dyDescent="0.25">
      <c r="A53" s="83"/>
      <c r="B53" s="84"/>
      <c r="C53" s="32"/>
      <c r="D53" s="27"/>
      <c r="E53" s="77">
        <f t="shared" si="25"/>
        <v>0</v>
      </c>
      <c r="F53" s="78">
        <f t="shared" si="26"/>
        <v>0</v>
      </c>
      <c r="G53" s="79">
        <f t="shared" si="27"/>
        <v>0</v>
      </c>
      <c r="H53" s="80">
        <f t="shared" si="28"/>
        <v>0</v>
      </c>
      <c r="I53" s="78">
        <f t="shared" si="7"/>
        <v>0</v>
      </c>
      <c r="J53" s="78">
        <f t="shared" si="29"/>
        <v>0</v>
      </c>
    </row>
    <row r="54" spans="1:10" ht="18" hidden="1" customHeight="1" x14ac:dyDescent="0.25">
      <c r="A54" s="83"/>
      <c r="B54" s="84"/>
      <c r="C54" s="32"/>
      <c r="D54" s="27"/>
      <c r="E54" s="77">
        <f t="shared" si="25"/>
        <v>0</v>
      </c>
      <c r="F54" s="78">
        <f t="shared" si="26"/>
        <v>0</v>
      </c>
      <c r="G54" s="79">
        <f t="shared" si="27"/>
        <v>0</v>
      </c>
      <c r="H54" s="80">
        <f t="shared" si="28"/>
        <v>0</v>
      </c>
      <c r="I54" s="78">
        <f t="shared" si="7"/>
        <v>0</v>
      </c>
      <c r="J54" s="78">
        <f t="shared" si="29"/>
        <v>0</v>
      </c>
    </row>
    <row r="55" spans="1:10" ht="18" hidden="1" customHeight="1" x14ac:dyDescent="0.25">
      <c r="A55" s="83"/>
      <c r="B55" s="84"/>
      <c r="C55" s="32"/>
      <c r="D55" s="27"/>
      <c r="E55" s="77">
        <f t="shared" si="25"/>
        <v>0</v>
      </c>
      <c r="F55" s="78">
        <f t="shared" si="26"/>
        <v>0</v>
      </c>
      <c r="G55" s="79">
        <f t="shared" si="27"/>
        <v>0</v>
      </c>
      <c r="H55" s="80">
        <f t="shared" si="28"/>
        <v>0</v>
      </c>
      <c r="I55" s="78">
        <f t="shared" si="7"/>
        <v>0</v>
      </c>
      <c r="J55" s="78">
        <f t="shared" si="29"/>
        <v>0</v>
      </c>
    </row>
    <row r="56" spans="1:10" ht="18" hidden="1" customHeight="1" x14ac:dyDescent="0.25">
      <c r="A56" s="83"/>
      <c r="B56" s="84"/>
      <c r="C56" s="32"/>
      <c r="D56" s="27"/>
      <c r="E56" s="77">
        <f t="shared" si="25"/>
        <v>0</v>
      </c>
      <c r="F56" s="78">
        <f t="shared" si="26"/>
        <v>0</v>
      </c>
      <c r="G56" s="79">
        <f t="shared" si="27"/>
        <v>0</v>
      </c>
      <c r="H56" s="80">
        <f t="shared" si="28"/>
        <v>0</v>
      </c>
      <c r="I56" s="78">
        <f t="shared" si="7"/>
        <v>0</v>
      </c>
      <c r="J56" s="78">
        <f t="shared" si="29"/>
        <v>0</v>
      </c>
    </row>
    <row r="57" spans="1:10" s="33" customFormat="1" ht="18" customHeight="1" thickBot="1" x14ac:dyDescent="0.3">
      <c r="A57" s="87" t="s">
        <v>4</v>
      </c>
      <c r="B57" s="88"/>
      <c r="C57" s="88"/>
      <c r="D57" s="89">
        <f>SUM(D9:D35)</f>
        <v>0</v>
      </c>
      <c r="E57" s="90">
        <f>SUM(E9:E35)</f>
        <v>0</v>
      </c>
      <c r="F57" s="91">
        <f>SUM(F9:F35)</f>
        <v>0</v>
      </c>
      <c r="G57" s="92" t="e">
        <f>SUM(G9:G56)*$B$4/$B$4</f>
        <v>#N/A</v>
      </c>
      <c r="H57" s="93" t="s">
        <v>5</v>
      </c>
      <c r="I57" s="94" t="s">
        <v>5</v>
      </c>
      <c r="J57" s="95" t="s">
        <v>5</v>
      </c>
    </row>
    <row r="58" spans="1:10" ht="13.5" thickTop="1" x14ac:dyDescent="0.2"/>
    <row r="60" spans="1:10" ht="18" customHeight="1" x14ac:dyDescent="0.25">
      <c r="A60" s="10" t="s">
        <v>21</v>
      </c>
      <c r="B60" s="11"/>
      <c r="C60" s="11"/>
      <c r="D60" s="11"/>
      <c r="E60" s="11"/>
      <c r="F60" s="11"/>
      <c r="G60" s="11"/>
      <c r="H60" s="12"/>
      <c r="J60" s="6" t="s">
        <v>24</v>
      </c>
    </row>
    <row r="61" spans="1:10" ht="18" customHeight="1" x14ac:dyDescent="0.2">
      <c r="A61" s="13"/>
      <c r="B61" s="14" t="s">
        <v>17</v>
      </c>
      <c r="C61" s="14" t="s">
        <v>18</v>
      </c>
      <c r="D61" s="14" t="s">
        <v>27</v>
      </c>
      <c r="E61" s="14" t="s">
        <v>29</v>
      </c>
      <c r="F61" s="14" t="s">
        <v>30</v>
      </c>
      <c r="G61" s="14" t="s">
        <v>28</v>
      </c>
      <c r="H61" s="15" t="s">
        <v>19</v>
      </c>
      <c r="J61" s="8">
        <v>5150</v>
      </c>
    </row>
    <row r="62" spans="1:10" ht="19.149999999999999" customHeight="1" x14ac:dyDescent="0.25">
      <c r="A62" s="16" t="s">
        <v>16</v>
      </c>
      <c r="B62" s="37">
        <v>1101</v>
      </c>
      <c r="C62" s="18">
        <v>5150</v>
      </c>
      <c r="D62" s="18">
        <v>551100</v>
      </c>
      <c r="E62" s="17">
        <f t="shared" ref="E62:F70" si="30">$B$3</f>
        <v>0</v>
      </c>
      <c r="F62" s="17">
        <f t="shared" si="30"/>
        <v>0</v>
      </c>
      <c r="G62" s="18">
        <v>0</v>
      </c>
      <c r="H62" s="19" t="str">
        <f>IF(ISERROR(G57),"",-SUM(H63:H70))</f>
        <v/>
      </c>
      <c r="J62" s="8">
        <v>7310</v>
      </c>
    </row>
    <row r="63" spans="1:10" ht="19.149999999999999" customHeight="1" x14ac:dyDescent="0.25">
      <c r="A63" s="20" t="s">
        <v>20</v>
      </c>
      <c r="B63" s="38">
        <v>1101</v>
      </c>
      <c r="C63" s="22">
        <v>5150</v>
      </c>
      <c r="D63" s="22">
        <v>518410</v>
      </c>
      <c r="E63" s="21">
        <f t="shared" si="30"/>
        <v>0</v>
      </c>
      <c r="F63" s="21">
        <f t="shared" si="30"/>
        <v>0</v>
      </c>
      <c r="G63" s="22">
        <v>0</v>
      </c>
      <c r="H63" s="29" t="str">
        <f>IF(ISERROR(G57),"",SUMIF(B9:B56,5150,E9:E56))</f>
        <v/>
      </c>
      <c r="J63" s="8">
        <v>7902</v>
      </c>
    </row>
    <row r="64" spans="1:10" ht="19.149999999999999" customHeight="1" x14ac:dyDescent="0.25">
      <c r="A64" s="20" t="s">
        <v>20</v>
      </c>
      <c r="B64" s="38">
        <v>1101</v>
      </c>
      <c r="C64" s="22">
        <v>5150</v>
      </c>
      <c r="D64" s="22">
        <v>521500</v>
      </c>
      <c r="E64" s="21">
        <f t="shared" si="30"/>
        <v>0</v>
      </c>
      <c r="F64" s="21">
        <f t="shared" si="30"/>
        <v>0</v>
      </c>
      <c r="G64" s="22">
        <v>0</v>
      </c>
      <c r="H64" s="29" t="str">
        <f>IF(ISERROR(G57),"",SUMIF(B9:B56,5150,F9:F56))</f>
        <v/>
      </c>
      <c r="J64" s="9">
        <v>7922</v>
      </c>
    </row>
    <row r="65" spans="1:8" ht="19.149999999999999" customHeight="1" x14ac:dyDescent="0.25">
      <c r="A65" s="20" t="s">
        <v>20</v>
      </c>
      <c r="B65" s="38">
        <v>1101</v>
      </c>
      <c r="C65" s="22">
        <v>7310</v>
      </c>
      <c r="D65" s="22">
        <v>518410</v>
      </c>
      <c r="E65" s="21">
        <f t="shared" si="30"/>
        <v>0</v>
      </c>
      <c r="F65" s="21">
        <f t="shared" si="30"/>
        <v>0</v>
      </c>
      <c r="G65" s="22">
        <v>0</v>
      </c>
      <c r="H65" s="29" t="str">
        <f>IF(ISERROR(G57),"",SUMIF(B9:B56,7310,E9:E56))</f>
        <v/>
      </c>
    </row>
    <row r="66" spans="1:8" ht="19.149999999999999" customHeight="1" x14ac:dyDescent="0.25">
      <c r="A66" s="20" t="s">
        <v>20</v>
      </c>
      <c r="B66" s="38">
        <v>1101</v>
      </c>
      <c r="C66" s="22">
        <v>7310</v>
      </c>
      <c r="D66" s="22">
        <v>521500</v>
      </c>
      <c r="E66" s="21">
        <f t="shared" si="30"/>
        <v>0</v>
      </c>
      <c r="F66" s="21">
        <f t="shared" si="30"/>
        <v>0</v>
      </c>
      <c r="G66" s="22">
        <v>0</v>
      </c>
      <c r="H66" s="29" t="str">
        <f>IF(ISERROR(G57),"",SUMIF(B9:B56,7310,F9:F56))</f>
        <v/>
      </c>
    </row>
    <row r="67" spans="1:8" ht="19.149999999999999" customHeight="1" x14ac:dyDescent="0.25">
      <c r="A67" s="20" t="s">
        <v>20</v>
      </c>
      <c r="B67" s="38">
        <v>1101</v>
      </c>
      <c r="C67" s="22">
        <v>7902</v>
      </c>
      <c r="D67" s="22">
        <v>518410</v>
      </c>
      <c r="E67" s="21">
        <f t="shared" si="30"/>
        <v>0</v>
      </c>
      <c r="F67" s="21">
        <f t="shared" si="30"/>
        <v>0</v>
      </c>
      <c r="G67" s="22">
        <v>0</v>
      </c>
      <c r="H67" s="29" t="str">
        <f>IF(ISERROR(G57),"",SUMIF(B9:B56,7902,E9:E56))</f>
        <v/>
      </c>
    </row>
    <row r="68" spans="1:8" ht="19.149999999999999" customHeight="1" x14ac:dyDescent="0.25">
      <c r="A68" s="20" t="s">
        <v>20</v>
      </c>
      <c r="B68" s="38">
        <v>1101</v>
      </c>
      <c r="C68" s="22">
        <v>7902</v>
      </c>
      <c r="D68" s="22">
        <v>521500</v>
      </c>
      <c r="E68" s="21">
        <f t="shared" si="30"/>
        <v>0</v>
      </c>
      <c r="F68" s="21">
        <f t="shared" si="30"/>
        <v>0</v>
      </c>
      <c r="G68" s="22">
        <v>0</v>
      </c>
      <c r="H68" s="29" t="str">
        <f>IF(ISERROR(G57),"",SUMIF(B9:B56,7902,F9:F56))</f>
        <v/>
      </c>
    </row>
    <row r="69" spans="1:8" ht="19.149999999999999" customHeight="1" x14ac:dyDescent="0.25">
      <c r="A69" s="20" t="s">
        <v>20</v>
      </c>
      <c r="B69" s="38">
        <v>1101</v>
      </c>
      <c r="C69" s="22">
        <v>7922</v>
      </c>
      <c r="D69" s="22">
        <v>518410</v>
      </c>
      <c r="E69" s="21">
        <f t="shared" si="30"/>
        <v>0</v>
      </c>
      <c r="F69" s="21">
        <f t="shared" si="30"/>
        <v>0</v>
      </c>
      <c r="G69" s="22">
        <v>0</v>
      </c>
      <c r="H69" s="29" t="str">
        <f>IF(ISERROR(G57),"",SUMIF(B9:B56,7922,E9:E56))</f>
        <v/>
      </c>
    </row>
    <row r="70" spans="1:8" ht="19.149999999999999" customHeight="1" x14ac:dyDescent="0.25">
      <c r="A70" s="23" t="s">
        <v>20</v>
      </c>
      <c r="B70" s="39">
        <v>1101</v>
      </c>
      <c r="C70" s="25">
        <v>7922</v>
      </c>
      <c r="D70" s="25">
        <v>521500</v>
      </c>
      <c r="E70" s="24">
        <f t="shared" si="30"/>
        <v>0</v>
      </c>
      <c r="F70" s="24">
        <f t="shared" si="30"/>
        <v>0</v>
      </c>
      <c r="G70" s="25">
        <v>0</v>
      </c>
      <c r="H70" s="30" t="str">
        <f>IF(ISERROR(G57),"",SUMIF(B9:B56,7922,F9:F56))</f>
        <v/>
      </c>
    </row>
    <row r="71" spans="1:8" x14ac:dyDescent="0.2">
      <c r="D71" s="7"/>
    </row>
    <row r="72" spans="1:8" x14ac:dyDescent="0.2">
      <c r="D72" s="7"/>
    </row>
  </sheetData>
  <sheetProtection algorithmName="SHA-512" hashValue="WNoeed+TI82tgxsw/WxNdjw0xi0RN61AdsaVoYEPOspdTWPN6RcEV6JkiovtnXIadGMCkqYGtbF0rP/s4kCgZg==" saltValue="BeP1cSn44VJezwkcHKzR9w==" spinCount="100000" sheet="1" objects="1" scenarios="1"/>
  <mergeCells count="1">
    <mergeCell ref="A6:J6"/>
  </mergeCells>
  <phoneticPr fontId="0" type="noConversion"/>
  <dataValidations xWindow="213" yWindow="319" count="7">
    <dataValidation errorStyle="warning" allowBlank="1" showInputMessage="1" showErrorMessage="1" promptTitle="School Name" prompt="Enter the school name on this line." sqref="C3" xr:uid="{00000000-0002-0000-0200-000000000000}"/>
    <dataValidation allowBlank="1" showInputMessage="1" showErrorMessage="1" promptTitle="School Number" prompt="Enter the four-digit school number on this line." sqref="B3" xr:uid="{00000000-0002-0000-0200-000001000000}"/>
    <dataValidation allowBlank="1" showInputMessage="1" showErrorMessage="1" promptTitle="Other Staff Members" prompt="Enter a brief description of any other staff members who have been awarded a bonus." sqref="A33:A56" xr:uid="{00000000-0002-0000-0200-000002000000}"/>
    <dataValidation type="list" allowBlank="1" showInputMessage="1" showErrorMessage="1" errorTitle="Bad Function#" error="Use drop down menu arrow to select a valid function number." promptTitle="Valid Function#" prompt="Select a valid function number by clicking the arrow and making a selection from the drop down menu. " sqref="B33:B56" xr:uid="{00000000-0002-0000-0200-000003000000}">
      <formula1>$J$61:$J$64</formula1>
    </dataValidation>
    <dataValidation type="custom" allowBlank="1" showInputMessage="1" showErrorMessage="1" error="Exceeds Award Amount" promptTitle="Bonus Amount" prompt="Enter the bonus amount." sqref="C9:C56" xr:uid="{00000000-0002-0000-0200-000004000000}">
      <formula1>$G$57&lt;=$B$4</formula1>
    </dataValidation>
    <dataValidation type="custom" allowBlank="1" showInputMessage="1" showErrorMessage="1" error="Exceeds Award Amount" promptTitle="# of Staff Members" prompt="Enter the number of staff members who have been awarded this bonus." sqref="D9:D56" xr:uid="{00000000-0002-0000-0200-000005000000}">
      <formula1>$G$57&lt;=$B$4</formula1>
    </dataValidation>
    <dataValidation type="custom" allowBlank="1" showErrorMessage="1" errorTitle="School Recognition Bonus Calc" error="Exceeds Award Amount" sqref="G9:G56" xr:uid="{00000000-0002-0000-0200-000006000000}">
      <formula1>SUM($G$9:$G$56)&lt;=$B$4</formula1>
    </dataValidation>
  </dataValidations>
  <printOptions horizontalCentered="1" verticalCentered="1"/>
  <pageMargins left="0.25" right="0.25" top="0.25" bottom="0.25" header="0" footer="0"/>
  <pageSetup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63"/>
  <sheetViews>
    <sheetView showGridLines="0" zoomScaleNormal="100" workbookViewId="0">
      <selection activeCell="I9" sqref="I9"/>
    </sheetView>
  </sheetViews>
  <sheetFormatPr defaultRowHeight="12.75" x14ac:dyDescent="0.2"/>
  <cols>
    <col min="1" max="1" width="24.7109375" customWidth="1"/>
    <col min="3" max="3" width="18.5703125" customWidth="1"/>
    <col min="4" max="4" width="13" customWidth="1"/>
    <col min="5" max="5" width="19.5703125" customWidth="1"/>
    <col min="6" max="6" width="19.42578125" customWidth="1"/>
    <col min="7" max="7" width="19.5703125" customWidth="1"/>
    <col min="8" max="8" width="19.42578125" customWidth="1"/>
    <col min="9" max="9" width="19.140625" customWidth="1"/>
    <col min="10" max="10" width="19.42578125" customWidth="1"/>
    <col min="12" max="12" width="9" customWidth="1"/>
    <col min="13" max="13" width="2" bestFit="1" customWidth="1"/>
    <col min="14" max="14" width="9" customWidth="1"/>
    <col min="16" max="16" width="11.28515625" bestFit="1" customWidth="1"/>
  </cols>
  <sheetData>
    <row r="1" spans="1:10" ht="18" x14ac:dyDescent="0.25">
      <c r="A1" s="1" t="s">
        <v>1533</v>
      </c>
      <c r="B1" s="2"/>
      <c r="C1" s="2"/>
      <c r="D1" s="2"/>
      <c r="E1" s="2"/>
      <c r="F1" s="2"/>
      <c r="G1" s="2"/>
      <c r="H1" s="2"/>
      <c r="I1" s="2"/>
      <c r="J1" s="3"/>
    </row>
    <row r="2" spans="1:10" ht="18" x14ac:dyDescent="0.25">
      <c r="B2" s="4"/>
      <c r="C2" s="4"/>
      <c r="D2" s="4"/>
      <c r="E2" s="4"/>
      <c r="F2" s="4"/>
      <c r="G2" s="4"/>
      <c r="H2" s="4"/>
      <c r="I2" s="4"/>
      <c r="J2" s="5"/>
    </row>
    <row r="3" spans="1:10" ht="18.75" thickBot="1" x14ac:dyDescent="0.3">
      <c r="A3" s="44" t="s">
        <v>1130</v>
      </c>
      <c r="B3" s="46" t="s">
        <v>44</v>
      </c>
      <c r="C3" s="45" t="str">
        <f>VLOOKUP(B3,myDept,2,FALSE)</f>
        <v>Palm Beach School District</v>
      </c>
      <c r="D3" s="47"/>
      <c r="E3" s="47"/>
      <c r="F3" s="47"/>
      <c r="G3" s="47"/>
      <c r="H3" s="47"/>
      <c r="I3" s="47"/>
      <c r="J3" s="48"/>
    </row>
    <row r="4" spans="1:10" ht="18.75" thickBot="1" x14ac:dyDescent="0.3">
      <c r="A4" s="44" t="s">
        <v>1129</v>
      </c>
      <c r="B4" s="134">
        <v>50000</v>
      </c>
      <c r="C4" s="135"/>
      <c r="D4" s="49"/>
      <c r="E4" s="49"/>
      <c r="F4" s="49"/>
      <c r="G4" s="49"/>
      <c r="H4" s="49"/>
      <c r="I4" s="49"/>
      <c r="J4" s="50"/>
    </row>
    <row r="5" spans="1:10" ht="18" x14ac:dyDescent="0.25">
      <c r="A5" s="51"/>
      <c r="B5" s="52"/>
      <c r="C5" s="53"/>
      <c r="D5" s="53"/>
      <c r="E5" s="53"/>
      <c r="F5" s="53"/>
      <c r="G5" s="53"/>
      <c r="H5" s="53"/>
      <c r="I5" s="53"/>
      <c r="J5" s="54"/>
    </row>
    <row r="6" spans="1:10" ht="84.95" customHeight="1" thickBot="1" x14ac:dyDescent="0.25">
      <c r="A6" s="131" t="s">
        <v>35</v>
      </c>
      <c r="B6" s="132"/>
      <c r="C6" s="132"/>
      <c r="D6" s="132"/>
      <c r="E6" s="132"/>
      <c r="F6" s="132"/>
      <c r="G6" s="132"/>
      <c r="H6" s="132"/>
      <c r="I6" s="132"/>
      <c r="J6" s="133"/>
    </row>
    <row r="7" spans="1:10" ht="15.75" x14ac:dyDescent="0.25">
      <c r="A7" s="55" t="s">
        <v>26</v>
      </c>
      <c r="B7" s="56"/>
      <c r="C7" s="56"/>
      <c r="D7" s="57"/>
      <c r="E7" s="58" t="s">
        <v>0</v>
      </c>
      <c r="F7" s="59"/>
      <c r="G7" s="60"/>
      <c r="H7" s="61" t="s">
        <v>23</v>
      </c>
      <c r="I7" s="56"/>
      <c r="J7" s="57"/>
    </row>
    <row r="8" spans="1:10" ht="63.75" x14ac:dyDescent="0.2">
      <c r="A8" s="62" t="s">
        <v>1</v>
      </c>
      <c r="B8" s="62" t="s">
        <v>12</v>
      </c>
      <c r="C8" s="63" t="s">
        <v>34</v>
      </c>
      <c r="D8" s="63" t="s">
        <v>2</v>
      </c>
      <c r="E8" s="64" t="s">
        <v>33</v>
      </c>
      <c r="F8" s="65" t="s">
        <v>36</v>
      </c>
      <c r="G8" s="66" t="s">
        <v>3</v>
      </c>
      <c r="H8" s="67" t="s">
        <v>31</v>
      </c>
      <c r="I8" s="68" t="s">
        <v>1534</v>
      </c>
      <c r="J8" s="68" t="s">
        <v>25</v>
      </c>
    </row>
    <row r="9" spans="1:10" ht="18" customHeight="1" x14ac:dyDescent="0.25">
      <c r="A9" s="31" t="s">
        <v>14</v>
      </c>
      <c r="B9" s="36">
        <v>5150</v>
      </c>
      <c r="C9" s="69">
        <v>500</v>
      </c>
      <c r="D9" s="70">
        <v>62</v>
      </c>
      <c r="E9" s="71">
        <f t="shared" ref="E9:E20" si="0">+C9*D9</f>
        <v>31000</v>
      </c>
      <c r="F9" s="72">
        <f t="shared" ref="F9:F20" si="1">+E9*0.0765</f>
        <v>2371.5</v>
      </c>
      <c r="G9" s="73">
        <f t="shared" ref="G9:G47" si="2">+E9+F9</f>
        <v>33371.5</v>
      </c>
      <c r="H9" s="74">
        <f t="shared" ref="H9:H20" si="3">+IF(D9=0,0,+E9/D9)</f>
        <v>500</v>
      </c>
      <c r="I9" s="75">
        <f>+H9*0.2965</f>
        <v>148.25</v>
      </c>
      <c r="J9" s="75">
        <f t="shared" ref="J9:J20" si="4">+H9-I9</f>
        <v>351.75</v>
      </c>
    </row>
    <row r="10" spans="1:10" ht="18" customHeight="1" x14ac:dyDescent="0.25">
      <c r="A10" s="31" t="s">
        <v>6</v>
      </c>
      <c r="B10" s="36">
        <v>5150</v>
      </c>
      <c r="C10" s="76">
        <v>1000</v>
      </c>
      <c r="D10" s="70">
        <v>6</v>
      </c>
      <c r="E10" s="77">
        <f t="shared" si="0"/>
        <v>6000</v>
      </c>
      <c r="F10" s="78">
        <f t="shared" si="1"/>
        <v>459</v>
      </c>
      <c r="G10" s="79">
        <f t="shared" si="2"/>
        <v>6459</v>
      </c>
      <c r="H10" s="80">
        <f t="shared" si="3"/>
        <v>1000</v>
      </c>
      <c r="I10" s="78">
        <f t="shared" ref="I10:I19" si="5">+H10*0.2965</f>
        <v>296.5</v>
      </c>
      <c r="J10" s="78">
        <f t="shared" si="4"/>
        <v>703.5</v>
      </c>
    </row>
    <row r="11" spans="1:10" ht="18" customHeight="1" x14ac:dyDescent="0.25">
      <c r="A11" s="31" t="s">
        <v>7</v>
      </c>
      <c r="B11" s="36">
        <v>5150</v>
      </c>
      <c r="C11" s="76">
        <v>100</v>
      </c>
      <c r="D11" s="70">
        <v>3</v>
      </c>
      <c r="E11" s="77">
        <f t="shared" si="0"/>
        <v>300</v>
      </c>
      <c r="F11" s="78">
        <f t="shared" si="1"/>
        <v>22.95</v>
      </c>
      <c r="G11" s="79">
        <f t="shared" si="2"/>
        <v>322.95</v>
      </c>
      <c r="H11" s="80">
        <f t="shared" si="3"/>
        <v>100</v>
      </c>
      <c r="I11" s="78">
        <f t="shared" si="5"/>
        <v>29.65</v>
      </c>
      <c r="J11" s="78">
        <f t="shared" si="4"/>
        <v>70.349999999999994</v>
      </c>
    </row>
    <row r="12" spans="1:10" ht="18" customHeight="1" x14ac:dyDescent="0.25">
      <c r="A12" s="31" t="s">
        <v>13</v>
      </c>
      <c r="B12" s="36">
        <v>5150</v>
      </c>
      <c r="C12" s="76">
        <v>100</v>
      </c>
      <c r="D12" s="70">
        <v>15</v>
      </c>
      <c r="E12" s="77">
        <f t="shared" si="0"/>
        <v>1500</v>
      </c>
      <c r="F12" s="78">
        <f t="shared" si="1"/>
        <v>114.75</v>
      </c>
      <c r="G12" s="79">
        <f t="shared" si="2"/>
        <v>1614.75</v>
      </c>
      <c r="H12" s="80">
        <f t="shared" si="3"/>
        <v>100</v>
      </c>
      <c r="I12" s="78">
        <f t="shared" si="5"/>
        <v>29.65</v>
      </c>
      <c r="J12" s="78">
        <f t="shared" si="4"/>
        <v>70.349999999999994</v>
      </c>
    </row>
    <row r="13" spans="1:10" ht="18" customHeight="1" x14ac:dyDescent="0.25">
      <c r="A13" s="31" t="s">
        <v>8</v>
      </c>
      <c r="B13" s="36">
        <v>7310</v>
      </c>
      <c r="C13" s="76">
        <v>500</v>
      </c>
      <c r="D13" s="70">
        <v>3</v>
      </c>
      <c r="E13" s="77">
        <f t="shared" si="0"/>
        <v>1500</v>
      </c>
      <c r="F13" s="78">
        <f t="shared" si="1"/>
        <v>114.75</v>
      </c>
      <c r="G13" s="79">
        <f t="shared" si="2"/>
        <v>1614.75</v>
      </c>
      <c r="H13" s="80">
        <f t="shared" si="3"/>
        <v>500</v>
      </c>
      <c r="I13" s="78">
        <f t="shared" si="5"/>
        <v>148.25</v>
      </c>
      <c r="J13" s="78">
        <f t="shared" si="4"/>
        <v>351.75</v>
      </c>
    </row>
    <row r="14" spans="1:10" ht="18" customHeight="1" x14ac:dyDescent="0.25">
      <c r="A14" s="31" t="s">
        <v>22</v>
      </c>
      <c r="B14" s="36">
        <v>7310</v>
      </c>
      <c r="C14" s="76">
        <v>300</v>
      </c>
      <c r="D14" s="70">
        <v>5</v>
      </c>
      <c r="E14" s="77">
        <f t="shared" si="0"/>
        <v>1500</v>
      </c>
      <c r="F14" s="78">
        <f t="shared" si="1"/>
        <v>114.75</v>
      </c>
      <c r="G14" s="79">
        <f t="shared" si="2"/>
        <v>1614.75</v>
      </c>
      <c r="H14" s="80">
        <f t="shared" si="3"/>
        <v>300</v>
      </c>
      <c r="I14" s="78">
        <f t="shared" si="5"/>
        <v>88.949999999999989</v>
      </c>
      <c r="J14" s="78">
        <f t="shared" si="4"/>
        <v>211.05</v>
      </c>
    </row>
    <row r="15" spans="1:10" ht="18" customHeight="1" x14ac:dyDescent="0.25">
      <c r="A15" s="31" t="s">
        <v>15</v>
      </c>
      <c r="B15" s="36">
        <v>7310</v>
      </c>
      <c r="C15" s="76">
        <v>250</v>
      </c>
      <c r="D15" s="70">
        <v>6</v>
      </c>
      <c r="E15" s="77">
        <f t="shared" si="0"/>
        <v>1500</v>
      </c>
      <c r="F15" s="78">
        <f t="shared" si="1"/>
        <v>114.75</v>
      </c>
      <c r="G15" s="79">
        <f t="shared" si="2"/>
        <v>1614.75</v>
      </c>
      <c r="H15" s="80">
        <f t="shared" si="3"/>
        <v>250</v>
      </c>
      <c r="I15" s="78">
        <f t="shared" si="5"/>
        <v>74.125</v>
      </c>
      <c r="J15" s="78">
        <f t="shared" si="4"/>
        <v>175.875</v>
      </c>
    </row>
    <row r="16" spans="1:10" ht="18" customHeight="1" x14ac:dyDescent="0.25">
      <c r="A16" s="31" t="s">
        <v>9</v>
      </c>
      <c r="B16" s="36">
        <v>7310</v>
      </c>
      <c r="C16" s="76">
        <v>500</v>
      </c>
      <c r="D16" s="70">
        <v>3</v>
      </c>
      <c r="E16" s="77">
        <f t="shared" si="0"/>
        <v>1500</v>
      </c>
      <c r="F16" s="78">
        <f t="shared" si="1"/>
        <v>114.75</v>
      </c>
      <c r="G16" s="79">
        <f t="shared" si="2"/>
        <v>1614.75</v>
      </c>
      <c r="H16" s="80">
        <f t="shared" si="3"/>
        <v>500</v>
      </c>
      <c r="I16" s="78">
        <f t="shared" si="5"/>
        <v>148.25</v>
      </c>
      <c r="J16" s="78">
        <f t="shared" si="4"/>
        <v>351.75</v>
      </c>
    </row>
    <row r="17" spans="1:13" ht="18" customHeight="1" x14ac:dyDescent="0.25">
      <c r="A17" s="31" t="s">
        <v>1532</v>
      </c>
      <c r="B17" s="36">
        <v>7310</v>
      </c>
      <c r="C17" s="76">
        <v>500</v>
      </c>
      <c r="D17" s="70">
        <v>1</v>
      </c>
      <c r="E17" s="77">
        <f t="shared" si="0"/>
        <v>500</v>
      </c>
      <c r="F17" s="78">
        <f t="shared" si="1"/>
        <v>38.25</v>
      </c>
      <c r="G17" s="79">
        <f t="shared" si="2"/>
        <v>538.25</v>
      </c>
      <c r="H17" s="80"/>
      <c r="I17" s="78"/>
      <c r="J17" s="78"/>
    </row>
    <row r="18" spans="1:13" ht="18" customHeight="1" x14ac:dyDescent="0.25">
      <c r="A18" s="31" t="s">
        <v>10</v>
      </c>
      <c r="B18" s="36">
        <v>7902</v>
      </c>
      <c r="C18" s="76">
        <v>100</v>
      </c>
      <c r="D18" s="70">
        <v>3</v>
      </c>
      <c r="E18" s="77">
        <f t="shared" si="0"/>
        <v>300</v>
      </c>
      <c r="F18" s="78">
        <f t="shared" si="1"/>
        <v>22.95</v>
      </c>
      <c r="G18" s="79">
        <f t="shared" si="2"/>
        <v>322.95</v>
      </c>
      <c r="H18" s="80">
        <f t="shared" si="3"/>
        <v>100</v>
      </c>
      <c r="I18" s="78">
        <f t="shared" si="5"/>
        <v>29.65</v>
      </c>
      <c r="J18" s="78">
        <f t="shared" si="4"/>
        <v>70.349999999999994</v>
      </c>
    </row>
    <row r="19" spans="1:13" ht="18" customHeight="1" x14ac:dyDescent="0.25">
      <c r="A19" s="31" t="s">
        <v>11</v>
      </c>
      <c r="B19" s="36">
        <v>7922</v>
      </c>
      <c r="C19" s="76">
        <v>250</v>
      </c>
      <c r="D19" s="70">
        <v>2</v>
      </c>
      <c r="E19" s="77">
        <f t="shared" si="0"/>
        <v>500</v>
      </c>
      <c r="F19" s="78">
        <f t="shared" si="1"/>
        <v>38.25</v>
      </c>
      <c r="G19" s="79">
        <f t="shared" si="2"/>
        <v>538.25</v>
      </c>
      <c r="H19" s="80">
        <f t="shared" si="3"/>
        <v>250</v>
      </c>
      <c r="I19" s="78">
        <f t="shared" si="5"/>
        <v>74.125</v>
      </c>
      <c r="J19" s="78">
        <f t="shared" si="4"/>
        <v>175.875</v>
      </c>
      <c r="L19" s="34"/>
      <c r="M19" s="35"/>
    </row>
    <row r="20" spans="1:13" ht="18" hidden="1" customHeight="1" x14ac:dyDescent="0.25">
      <c r="A20" s="81"/>
      <c r="B20" s="82">
        <v>5150</v>
      </c>
      <c r="C20" s="76"/>
      <c r="D20" s="70"/>
      <c r="E20" s="77">
        <f t="shared" si="0"/>
        <v>0</v>
      </c>
      <c r="F20" s="78">
        <f t="shared" si="1"/>
        <v>0</v>
      </c>
      <c r="G20" s="79">
        <f t="shared" si="2"/>
        <v>0</v>
      </c>
      <c r="H20" s="80">
        <f t="shared" si="3"/>
        <v>0</v>
      </c>
      <c r="I20" s="78">
        <f t="shared" ref="I20" si="6">+H20*0.3265</f>
        <v>0</v>
      </c>
      <c r="J20" s="78">
        <f t="shared" si="4"/>
        <v>0</v>
      </c>
    </row>
    <row r="21" spans="1:13" ht="18" hidden="1" customHeight="1" x14ac:dyDescent="0.25">
      <c r="A21" s="83"/>
      <c r="B21" s="84"/>
      <c r="C21" s="85"/>
      <c r="D21" s="86"/>
      <c r="E21" s="77">
        <f t="shared" ref="E21:E47" si="7">+C21*D21</f>
        <v>0</v>
      </c>
      <c r="F21" s="78">
        <f t="shared" ref="F21:F47" si="8">+E21*0.0765</f>
        <v>0</v>
      </c>
      <c r="G21" s="79">
        <f t="shared" si="2"/>
        <v>0</v>
      </c>
      <c r="H21" s="80">
        <f t="shared" ref="H21:H47" si="9">+IF(D21=0,0,+E21/D21)</f>
        <v>0</v>
      </c>
      <c r="I21" s="78">
        <f t="shared" ref="I21:I47" si="10">+H21*0.3265</f>
        <v>0</v>
      </c>
      <c r="J21" s="78">
        <f t="shared" ref="J21:J47" si="11">+H21-I21</f>
        <v>0</v>
      </c>
    </row>
    <row r="22" spans="1:13" ht="18" hidden="1" customHeight="1" x14ac:dyDescent="0.25">
      <c r="A22" s="83"/>
      <c r="B22" s="84"/>
      <c r="C22" s="85"/>
      <c r="D22" s="86"/>
      <c r="E22" s="77">
        <f t="shared" si="7"/>
        <v>0</v>
      </c>
      <c r="F22" s="78">
        <f t="shared" si="8"/>
        <v>0</v>
      </c>
      <c r="G22" s="79">
        <f t="shared" si="2"/>
        <v>0</v>
      </c>
      <c r="H22" s="80">
        <f t="shared" si="9"/>
        <v>0</v>
      </c>
      <c r="I22" s="78">
        <f t="shared" si="10"/>
        <v>0</v>
      </c>
      <c r="J22" s="78">
        <f t="shared" si="11"/>
        <v>0</v>
      </c>
    </row>
    <row r="23" spans="1:13" ht="18" hidden="1" customHeight="1" x14ac:dyDescent="0.25">
      <c r="A23" s="83"/>
      <c r="B23" s="84"/>
      <c r="C23" s="85"/>
      <c r="D23" s="86"/>
      <c r="E23" s="77">
        <f t="shared" si="7"/>
        <v>0</v>
      </c>
      <c r="F23" s="78">
        <f t="shared" si="8"/>
        <v>0</v>
      </c>
      <c r="G23" s="79">
        <f t="shared" si="2"/>
        <v>0</v>
      </c>
      <c r="H23" s="80">
        <f t="shared" si="9"/>
        <v>0</v>
      </c>
      <c r="I23" s="78">
        <f t="shared" si="10"/>
        <v>0</v>
      </c>
      <c r="J23" s="78">
        <f t="shared" si="11"/>
        <v>0</v>
      </c>
    </row>
    <row r="24" spans="1:13" ht="18" hidden="1" customHeight="1" x14ac:dyDescent="0.25">
      <c r="A24" s="83"/>
      <c r="B24" s="84"/>
      <c r="C24" s="85"/>
      <c r="D24" s="86"/>
      <c r="E24" s="77">
        <f t="shared" si="7"/>
        <v>0</v>
      </c>
      <c r="F24" s="78">
        <f t="shared" si="8"/>
        <v>0</v>
      </c>
      <c r="G24" s="79">
        <f t="shared" si="2"/>
        <v>0</v>
      </c>
      <c r="H24" s="80">
        <f t="shared" si="9"/>
        <v>0</v>
      </c>
      <c r="I24" s="78">
        <f t="shared" si="10"/>
        <v>0</v>
      </c>
      <c r="J24" s="78">
        <f t="shared" si="11"/>
        <v>0</v>
      </c>
    </row>
    <row r="25" spans="1:13" ht="18" hidden="1" customHeight="1" x14ac:dyDescent="0.25">
      <c r="A25" s="83"/>
      <c r="B25" s="84"/>
      <c r="C25" s="85"/>
      <c r="D25" s="86"/>
      <c r="E25" s="77">
        <f t="shared" si="7"/>
        <v>0</v>
      </c>
      <c r="F25" s="78">
        <f t="shared" si="8"/>
        <v>0</v>
      </c>
      <c r="G25" s="79">
        <f t="shared" si="2"/>
        <v>0</v>
      </c>
      <c r="H25" s="80">
        <f t="shared" si="9"/>
        <v>0</v>
      </c>
      <c r="I25" s="78">
        <f t="shared" si="10"/>
        <v>0</v>
      </c>
      <c r="J25" s="78">
        <f t="shared" si="11"/>
        <v>0</v>
      </c>
    </row>
    <row r="26" spans="1:13" ht="18" hidden="1" customHeight="1" x14ac:dyDescent="0.25">
      <c r="A26" s="83"/>
      <c r="B26" s="84"/>
      <c r="C26" s="85"/>
      <c r="D26" s="86"/>
      <c r="E26" s="77">
        <f t="shared" si="7"/>
        <v>0</v>
      </c>
      <c r="F26" s="78">
        <f t="shared" si="8"/>
        <v>0</v>
      </c>
      <c r="G26" s="79">
        <f t="shared" si="2"/>
        <v>0</v>
      </c>
      <c r="H26" s="80">
        <f t="shared" si="9"/>
        <v>0</v>
      </c>
      <c r="I26" s="78">
        <f t="shared" si="10"/>
        <v>0</v>
      </c>
      <c r="J26" s="78">
        <f t="shared" si="11"/>
        <v>0</v>
      </c>
    </row>
    <row r="27" spans="1:13" ht="18" hidden="1" customHeight="1" x14ac:dyDescent="0.25">
      <c r="A27" s="83"/>
      <c r="B27" s="84"/>
      <c r="C27" s="85"/>
      <c r="D27" s="86"/>
      <c r="E27" s="77">
        <f t="shared" si="7"/>
        <v>0</v>
      </c>
      <c r="F27" s="78">
        <f t="shared" si="8"/>
        <v>0</v>
      </c>
      <c r="G27" s="79">
        <f t="shared" si="2"/>
        <v>0</v>
      </c>
      <c r="H27" s="80">
        <f t="shared" si="9"/>
        <v>0</v>
      </c>
      <c r="I27" s="78">
        <f t="shared" si="10"/>
        <v>0</v>
      </c>
      <c r="J27" s="78">
        <f t="shared" si="11"/>
        <v>0</v>
      </c>
    </row>
    <row r="28" spans="1:13" ht="18" hidden="1" customHeight="1" x14ac:dyDescent="0.25">
      <c r="A28" s="83"/>
      <c r="B28" s="84"/>
      <c r="C28" s="85"/>
      <c r="D28" s="86"/>
      <c r="E28" s="77">
        <f t="shared" si="7"/>
        <v>0</v>
      </c>
      <c r="F28" s="78">
        <f t="shared" si="8"/>
        <v>0</v>
      </c>
      <c r="G28" s="79">
        <f t="shared" si="2"/>
        <v>0</v>
      </c>
      <c r="H28" s="80">
        <f t="shared" si="9"/>
        <v>0</v>
      </c>
      <c r="I28" s="78">
        <f t="shared" si="10"/>
        <v>0</v>
      </c>
      <c r="J28" s="78">
        <f t="shared" si="11"/>
        <v>0</v>
      </c>
    </row>
    <row r="29" spans="1:13" ht="18" hidden="1" customHeight="1" x14ac:dyDescent="0.25">
      <c r="A29" s="83"/>
      <c r="B29" s="84"/>
      <c r="C29" s="85"/>
      <c r="D29" s="86"/>
      <c r="E29" s="77">
        <f t="shared" si="7"/>
        <v>0</v>
      </c>
      <c r="F29" s="78">
        <f t="shared" si="8"/>
        <v>0</v>
      </c>
      <c r="G29" s="79">
        <f t="shared" si="2"/>
        <v>0</v>
      </c>
      <c r="H29" s="80">
        <f t="shared" si="9"/>
        <v>0</v>
      </c>
      <c r="I29" s="78">
        <f t="shared" si="10"/>
        <v>0</v>
      </c>
      <c r="J29" s="78">
        <f t="shared" si="11"/>
        <v>0</v>
      </c>
    </row>
    <row r="30" spans="1:13" ht="18" hidden="1" customHeight="1" x14ac:dyDescent="0.25">
      <c r="A30" s="83"/>
      <c r="B30" s="84"/>
      <c r="C30" s="85"/>
      <c r="D30" s="86"/>
      <c r="E30" s="77">
        <f t="shared" si="7"/>
        <v>0</v>
      </c>
      <c r="F30" s="78">
        <f t="shared" si="8"/>
        <v>0</v>
      </c>
      <c r="G30" s="79">
        <f t="shared" si="2"/>
        <v>0</v>
      </c>
      <c r="H30" s="80">
        <f t="shared" si="9"/>
        <v>0</v>
      </c>
      <c r="I30" s="78">
        <f t="shared" si="10"/>
        <v>0</v>
      </c>
      <c r="J30" s="78">
        <f t="shared" si="11"/>
        <v>0</v>
      </c>
    </row>
    <row r="31" spans="1:13" ht="18" hidden="1" customHeight="1" x14ac:dyDescent="0.25">
      <c r="A31" s="83"/>
      <c r="B31" s="84"/>
      <c r="C31" s="85"/>
      <c r="D31" s="86"/>
      <c r="E31" s="77">
        <f t="shared" si="7"/>
        <v>0</v>
      </c>
      <c r="F31" s="78">
        <f t="shared" si="8"/>
        <v>0</v>
      </c>
      <c r="G31" s="79">
        <f t="shared" si="2"/>
        <v>0</v>
      </c>
      <c r="H31" s="80">
        <f t="shared" si="9"/>
        <v>0</v>
      </c>
      <c r="I31" s="78">
        <f t="shared" si="10"/>
        <v>0</v>
      </c>
      <c r="J31" s="78">
        <f t="shared" si="11"/>
        <v>0</v>
      </c>
    </row>
    <row r="32" spans="1:13" ht="18" hidden="1" customHeight="1" x14ac:dyDescent="0.25">
      <c r="A32" s="83"/>
      <c r="B32" s="84"/>
      <c r="C32" s="85"/>
      <c r="D32" s="86"/>
      <c r="E32" s="77">
        <f t="shared" si="7"/>
        <v>0</v>
      </c>
      <c r="F32" s="78">
        <f t="shared" si="8"/>
        <v>0</v>
      </c>
      <c r="G32" s="79">
        <f t="shared" si="2"/>
        <v>0</v>
      </c>
      <c r="H32" s="80">
        <f t="shared" si="9"/>
        <v>0</v>
      </c>
      <c r="I32" s="78">
        <f t="shared" si="10"/>
        <v>0</v>
      </c>
      <c r="J32" s="78">
        <f t="shared" si="11"/>
        <v>0</v>
      </c>
    </row>
    <row r="33" spans="1:16" ht="18" hidden="1" customHeight="1" x14ac:dyDescent="0.25">
      <c r="A33" s="83"/>
      <c r="B33" s="84"/>
      <c r="C33" s="85"/>
      <c r="D33" s="86"/>
      <c r="E33" s="77">
        <f t="shared" si="7"/>
        <v>0</v>
      </c>
      <c r="F33" s="78">
        <f t="shared" si="8"/>
        <v>0</v>
      </c>
      <c r="G33" s="79">
        <f t="shared" si="2"/>
        <v>0</v>
      </c>
      <c r="H33" s="80">
        <f t="shared" si="9"/>
        <v>0</v>
      </c>
      <c r="I33" s="78">
        <f t="shared" si="10"/>
        <v>0</v>
      </c>
      <c r="J33" s="78">
        <f t="shared" si="11"/>
        <v>0</v>
      </c>
    </row>
    <row r="34" spans="1:16" ht="18" hidden="1" customHeight="1" x14ac:dyDescent="0.25">
      <c r="A34" s="83"/>
      <c r="B34" s="84"/>
      <c r="C34" s="85"/>
      <c r="D34" s="86"/>
      <c r="E34" s="77">
        <f t="shared" si="7"/>
        <v>0</v>
      </c>
      <c r="F34" s="78">
        <f t="shared" si="8"/>
        <v>0</v>
      </c>
      <c r="G34" s="79">
        <f t="shared" si="2"/>
        <v>0</v>
      </c>
      <c r="H34" s="80">
        <f t="shared" si="9"/>
        <v>0</v>
      </c>
      <c r="I34" s="78">
        <f t="shared" si="10"/>
        <v>0</v>
      </c>
      <c r="J34" s="78">
        <f t="shared" si="11"/>
        <v>0</v>
      </c>
    </row>
    <row r="35" spans="1:16" ht="18" hidden="1" customHeight="1" x14ac:dyDescent="0.25">
      <c r="A35" s="83"/>
      <c r="B35" s="84"/>
      <c r="C35" s="85"/>
      <c r="D35" s="86"/>
      <c r="E35" s="77">
        <f t="shared" si="7"/>
        <v>0</v>
      </c>
      <c r="F35" s="78">
        <f t="shared" si="8"/>
        <v>0</v>
      </c>
      <c r="G35" s="79">
        <f t="shared" si="2"/>
        <v>0</v>
      </c>
      <c r="H35" s="80">
        <f t="shared" si="9"/>
        <v>0</v>
      </c>
      <c r="I35" s="78">
        <f t="shared" si="10"/>
        <v>0</v>
      </c>
      <c r="J35" s="78">
        <f t="shared" si="11"/>
        <v>0</v>
      </c>
    </row>
    <row r="36" spans="1:16" ht="18" hidden="1" customHeight="1" x14ac:dyDescent="0.25">
      <c r="A36" s="83"/>
      <c r="B36" s="84"/>
      <c r="C36" s="85"/>
      <c r="D36" s="86"/>
      <c r="E36" s="77">
        <f t="shared" si="7"/>
        <v>0</v>
      </c>
      <c r="F36" s="78">
        <f t="shared" si="8"/>
        <v>0</v>
      </c>
      <c r="G36" s="79">
        <f t="shared" si="2"/>
        <v>0</v>
      </c>
      <c r="H36" s="80">
        <f t="shared" si="9"/>
        <v>0</v>
      </c>
      <c r="I36" s="78">
        <f t="shared" si="10"/>
        <v>0</v>
      </c>
      <c r="J36" s="78">
        <f t="shared" si="11"/>
        <v>0</v>
      </c>
    </row>
    <row r="37" spans="1:16" ht="18" hidden="1" customHeight="1" x14ac:dyDescent="0.25">
      <c r="A37" s="83"/>
      <c r="B37" s="84"/>
      <c r="C37" s="85"/>
      <c r="D37" s="86"/>
      <c r="E37" s="77">
        <f t="shared" si="7"/>
        <v>0</v>
      </c>
      <c r="F37" s="78">
        <f t="shared" si="8"/>
        <v>0</v>
      </c>
      <c r="G37" s="79">
        <f t="shared" si="2"/>
        <v>0</v>
      </c>
      <c r="H37" s="80">
        <f t="shared" si="9"/>
        <v>0</v>
      </c>
      <c r="I37" s="78">
        <f t="shared" si="10"/>
        <v>0</v>
      </c>
      <c r="J37" s="78">
        <f t="shared" si="11"/>
        <v>0</v>
      </c>
    </row>
    <row r="38" spans="1:16" ht="18" hidden="1" customHeight="1" x14ac:dyDescent="0.25">
      <c r="A38" s="83"/>
      <c r="B38" s="84"/>
      <c r="C38" s="85"/>
      <c r="D38" s="86"/>
      <c r="E38" s="77">
        <f t="shared" si="7"/>
        <v>0</v>
      </c>
      <c r="F38" s="78">
        <f t="shared" si="8"/>
        <v>0</v>
      </c>
      <c r="G38" s="79">
        <f t="shared" si="2"/>
        <v>0</v>
      </c>
      <c r="H38" s="80">
        <f t="shared" si="9"/>
        <v>0</v>
      </c>
      <c r="I38" s="78">
        <f t="shared" si="10"/>
        <v>0</v>
      </c>
      <c r="J38" s="78">
        <f t="shared" si="11"/>
        <v>0</v>
      </c>
    </row>
    <row r="39" spans="1:16" ht="18" hidden="1" customHeight="1" x14ac:dyDescent="0.25">
      <c r="A39" s="83"/>
      <c r="B39" s="84"/>
      <c r="C39" s="85"/>
      <c r="D39" s="86"/>
      <c r="E39" s="77">
        <f t="shared" si="7"/>
        <v>0</v>
      </c>
      <c r="F39" s="78">
        <f t="shared" si="8"/>
        <v>0</v>
      </c>
      <c r="G39" s="79">
        <f t="shared" si="2"/>
        <v>0</v>
      </c>
      <c r="H39" s="80">
        <f t="shared" si="9"/>
        <v>0</v>
      </c>
      <c r="I39" s="78">
        <f t="shared" si="10"/>
        <v>0</v>
      </c>
      <c r="J39" s="78">
        <f t="shared" si="11"/>
        <v>0</v>
      </c>
    </row>
    <row r="40" spans="1:16" ht="18" hidden="1" customHeight="1" x14ac:dyDescent="0.25">
      <c r="A40" s="83"/>
      <c r="B40" s="84"/>
      <c r="C40" s="85"/>
      <c r="D40" s="86"/>
      <c r="E40" s="77">
        <f t="shared" si="7"/>
        <v>0</v>
      </c>
      <c r="F40" s="78">
        <f t="shared" si="8"/>
        <v>0</v>
      </c>
      <c r="G40" s="79">
        <f t="shared" si="2"/>
        <v>0</v>
      </c>
      <c r="H40" s="80">
        <f t="shared" si="9"/>
        <v>0</v>
      </c>
      <c r="I40" s="78">
        <f t="shared" si="10"/>
        <v>0</v>
      </c>
      <c r="J40" s="78">
        <f t="shared" si="11"/>
        <v>0</v>
      </c>
      <c r="P40" s="42"/>
    </row>
    <row r="41" spans="1:16" ht="18" hidden="1" customHeight="1" x14ac:dyDescent="0.25">
      <c r="A41" s="83"/>
      <c r="B41" s="84"/>
      <c r="C41" s="85"/>
      <c r="D41" s="86"/>
      <c r="E41" s="77">
        <f t="shared" si="7"/>
        <v>0</v>
      </c>
      <c r="F41" s="78">
        <f t="shared" si="8"/>
        <v>0</v>
      </c>
      <c r="G41" s="79">
        <f t="shared" si="2"/>
        <v>0</v>
      </c>
      <c r="H41" s="80">
        <f t="shared" si="9"/>
        <v>0</v>
      </c>
      <c r="I41" s="78">
        <f t="shared" si="10"/>
        <v>0</v>
      </c>
      <c r="J41" s="78">
        <f t="shared" si="11"/>
        <v>0</v>
      </c>
    </row>
    <row r="42" spans="1:16" ht="18" hidden="1" customHeight="1" x14ac:dyDescent="0.25">
      <c r="A42" s="83"/>
      <c r="B42" s="84"/>
      <c r="C42" s="85"/>
      <c r="D42" s="86"/>
      <c r="E42" s="77">
        <f t="shared" si="7"/>
        <v>0</v>
      </c>
      <c r="F42" s="78">
        <f t="shared" si="8"/>
        <v>0</v>
      </c>
      <c r="G42" s="79">
        <f t="shared" si="2"/>
        <v>0</v>
      </c>
      <c r="H42" s="80">
        <f t="shared" si="9"/>
        <v>0</v>
      </c>
      <c r="I42" s="78">
        <f t="shared" si="10"/>
        <v>0</v>
      </c>
      <c r="J42" s="78">
        <f t="shared" si="11"/>
        <v>0</v>
      </c>
    </row>
    <row r="43" spans="1:16" ht="18" hidden="1" customHeight="1" x14ac:dyDescent="0.25">
      <c r="A43" s="83"/>
      <c r="B43" s="84"/>
      <c r="C43" s="85"/>
      <c r="D43" s="86"/>
      <c r="E43" s="77">
        <f t="shared" si="7"/>
        <v>0</v>
      </c>
      <c r="F43" s="78">
        <f t="shared" si="8"/>
        <v>0</v>
      </c>
      <c r="G43" s="79">
        <f t="shared" si="2"/>
        <v>0</v>
      </c>
      <c r="H43" s="80">
        <f t="shared" si="9"/>
        <v>0</v>
      </c>
      <c r="I43" s="78">
        <f t="shared" si="10"/>
        <v>0</v>
      </c>
      <c r="J43" s="78">
        <f t="shared" si="11"/>
        <v>0</v>
      </c>
    </row>
    <row r="44" spans="1:16" ht="18" hidden="1" customHeight="1" x14ac:dyDescent="0.25">
      <c r="A44" s="83"/>
      <c r="B44" s="84"/>
      <c r="C44" s="85"/>
      <c r="D44" s="86"/>
      <c r="E44" s="77">
        <f t="shared" si="7"/>
        <v>0</v>
      </c>
      <c r="F44" s="78">
        <f t="shared" si="8"/>
        <v>0</v>
      </c>
      <c r="G44" s="79">
        <f t="shared" si="2"/>
        <v>0</v>
      </c>
      <c r="H44" s="80">
        <f t="shared" si="9"/>
        <v>0</v>
      </c>
      <c r="I44" s="78">
        <f t="shared" si="10"/>
        <v>0</v>
      </c>
      <c r="J44" s="78">
        <f t="shared" si="11"/>
        <v>0</v>
      </c>
    </row>
    <row r="45" spans="1:16" ht="18" hidden="1" customHeight="1" x14ac:dyDescent="0.25">
      <c r="A45" s="83"/>
      <c r="B45" s="84"/>
      <c r="C45" s="85"/>
      <c r="D45" s="86"/>
      <c r="E45" s="77">
        <f t="shared" si="7"/>
        <v>0</v>
      </c>
      <c r="F45" s="78">
        <f t="shared" si="8"/>
        <v>0</v>
      </c>
      <c r="G45" s="79">
        <f t="shared" si="2"/>
        <v>0</v>
      </c>
      <c r="H45" s="80">
        <f t="shared" si="9"/>
        <v>0</v>
      </c>
      <c r="I45" s="78">
        <f t="shared" si="10"/>
        <v>0</v>
      </c>
      <c r="J45" s="78">
        <f t="shared" si="11"/>
        <v>0</v>
      </c>
    </row>
    <row r="46" spans="1:16" ht="18" hidden="1" customHeight="1" x14ac:dyDescent="0.25">
      <c r="A46" s="83"/>
      <c r="B46" s="84"/>
      <c r="C46" s="85"/>
      <c r="D46" s="86"/>
      <c r="E46" s="77">
        <f t="shared" si="7"/>
        <v>0</v>
      </c>
      <c r="F46" s="78">
        <f t="shared" si="8"/>
        <v>0</v>
      </c>
      <c r="G46" s="79">
        <f t="shared" si="2"/>
        <v>0</v>
      </c>
      <c r="H46" s="80">
        <f t="shared" si="9"/>
        <v>0</v>
      </c>
      <c r="I46" s="78">
        <f t="shared" si="10"/>
        <v>0</v>
      </c>
      <c r="J46" s="78">
        <f t="shared" si="11"/>
        <v>0</v>
      </c>
    </row>
    <row r="47" spans="1:16" ht="18" hidden="1" customHeight="1" x14ac:dyDescent="0.25">
      <c r="A47" s="83"/>
      <c r="B47" s="84"/>
      <c r="C47" s="85"/>
      <c r="D47" s="86"/>
      <c r="E47" s="77">
        <f t="shared" si="7"/>
        <v>0</v>
      </c>
      <c r="F47" s="78">
        <f t="shared" si="8"/>
        <v>0</v>
      </c>
      <c r="G47" s="79">
        <f t="shared" si="2"/>
        <v>0</v>
      </c>
      <c r="H47" s="80">
        <f t="shared" si="9"/>
        <v>0</v>
      </c>
      <c r="I47" s="78">
        <f t="shared" si="10"/>
        <v>0</v>
      </c>
      <c r="J47" s="78">
        <f t="shared" si="11"/>
        <v>0</v>
      </c>
    </row>
    <row r="48" spans="1:16" s="33" customFormat="1" ht="18" customHeight="1" thickBot="1" x14ac:dyDescent="0.3">
      <c r="A48" s="87" t="s">
        <v>4</v>
      </c>
      <c r="B48" s="88"/>
      <c r="C48" s="88"/>
      <c r="D48" s="89">
        <f>SUM(D9:D20)</f>
        <v>109</v>
      </c>
      <c r="E48" s="90">
        <f>SUM(E9:E20)</f>
        <v>46100</v>
      </c>
      <c r="F48" s="91">
        <f>SUM(F9:F20)</f>
        <v>3526.6499999999996</v>
      </c>
      <c r="G48" s="92">
        <f>SUM(G9:G47)*$B$4/$B$4</f>
        <v>49626.649999999987</v>
      </c>
      <c r="H48" s="93" t="s">
        <v>5</v>
      </c>
      <c r="I48" s="94" t="s">
        <v>5</v>
      </c>
      <c r="J48" s="95" t="s">
        <v>5</v>
      </c>
    </row>
    <row r="49" spans="1:10" ht="13.5" thickTop="1" x14ac:dyDescent="0.2">
      <c r="A49" s="52"/>
      <c r="B49" s="52"/>
      <c r="C49" s="52"/>
      <c r="D49" s="52"/>
      <c r="E49" s="52"/>
      <c r="F49" s="52"/>
      <c r="G49" s="52"/>
      <c r="H49" s="52"/>
      <c r="I49" s="52"/>
      <c r="J49" s="52"/>
    </row>
    <row r="50" spans="1:10" x14ac:dyDescent="0.2">
      <c r="A50" s="52"/>
      <c r="B50" s="52"/>
      <c r="C50" s="52"/>
      <c r="D50" s="52"/>
      <c r="E50" s="52"/>
      <c r="F50" s="52"/>
      <c r="G50" s="52"/>
      <c r="H50" s="52"/>
      <c r="I50" s="52"/>
      <c r="J50" s="52"/>
    </row>
    <row r="51" spans="1:10" ht="18" customHeight="1" x14ac:dyDescent="0.25">
      <c r="A51" s="96" t="s">
        <v>21</v>
      </c>
      <c r="B51" s="97"/>
      <c r="C51" s="97"/>
      <c r="D51" s="97"/>
      <c r="E51" s="97"/>
      <c r="F51" s="97"/>
      <c r="G51" s="97"/>
      <c r="H51" s="98"/>
      <c r="I51" s="52"/>
      <c r="J51" s="62" t="s">
        <v>24</v>
      </c>
    </row>
    <row r="52" spans="1:10" ht="18" customHeight="1" x14ac:dyDescent="0.2">
      <c r="A52" s="99"/>
      <c r="B52" s="100" t="s">
        <v>17</v>
      </c>
      <c r="C52" s="100" t="s">
        <v>18</v>
      </c>
      <c r="D52" s="100" t="s">
        <v>27</v>
      </c>
      <c r="E52" s="100" t="s">
        <v>29</v>
      </c>
      <c r="F52" s="100" t="s">
        <v>30</v>
      </c>
      <c r="G52" s="100" t="s">
        <v>28</v>
      </c>
      <c r="H52" s="101" t="s">
        <v>19</v>
      </c>
      <c r="I52" s="52"/>
      <c r="J52" s="102">
        <v>5150</v>
      </c>
    </row>
    <row r="53" spans="1:10" ht="19.149999999999999" customHeight="1" x14ac:dyDescent="0.25">
      <c r="A53" s="103" t="s">
        <v>16</v>
      </c>
      <c r="B53" s="104">
        <v>1101</v>
      </c>
      <c r="C53" s="105">
        <v>5150</v>
      </c>
      <c r="D53" s="105">
        <v>551100</v>
      </c>
      <c r="E53" s="106" t="str">
        <f>B3</f>
        <v>0000</v>
      </c>
      <c r="F53" s="106" t="str">
        <f>B3</f>
        <v>0000</v>
      </c>
      <c r="G53" s="105">
        <v>0</v>
      </c>
      <c r="H53" s="107">
        <f>IF(ISERROR(G48),"",-SUM(H54:H61))</f>
        <v>-49626.649999999994</v>
      </c>
      <c r="I53" s="52"/>
      <c r="J53" s="102">
        <v>7310</v>
      </c>
    </row>
    <row r="54" spans="1:10" ht="19.149999999999999" customHeight="1" x14ac:dyDescent="0.25">
      <c r="A54" s="108" t="s">
        <v>20</v>
      </c>
      <c r="B54" s="109">
        <v>1101</v>
      </c>
      <c r="C54" s="110">
        <v>5150</v>
      </c>
      <c r="D54" s="110">
        <v>518410</v>
      </c>
      <c r="E54" s="111" t="str">
        <f>B3</f>
        <v>0000</v>
      </c>
      <c r="F54" s="111" t="str">
        <f>B3</f>
        <v>0000</v>
      </c>
      <c r="G54" s="110">
        <v>0</v>
      </c>
      <c r="H54" s="112">
        <f>IF(ISERROR(G48),"",SUMIF(B9:B20,5150,E9:E20))</f>
        <v>38800</v>
      </c>
      <c r="I54" s="52"/>
      <c r="J54" s="102">
        <v>7902</v>
      </c>
    </row>
    <row r="55" spans="1:10" ht="19.149999999999999" customHeight="1" x14ac:dyDescent="0.25">
      <c r="A55" s="108" t="s">
        <v>20</v>
      </c>
      <c r="B55" s="109">
        <v>1101</v>
      </c>
      <c r="C55" s="110">
        <v>5150</v>
      </c>
      <c r="D55" s="110">
        <v>521500</v>
      </c>
      <c r="E55" s="111" t="str">
        <f>B3</f>
        <v>0000</v>
      </c>
      <c r="F55" s="111" t="str">
        <f>B3</f>
        <v>0000</v>
      </c>
      <c r="G55" s="110">
        <v>0</v>
      </c>
      <c r="H55" s="112">
        <f>IF(ISERROR(G48),"",SUMIF(B9:B20,5150,F9:F20))</f>
        <v>2968.2</v>
      </c>
      <c r="I55" s="52"/>
      <c r="J55" s="113">
        <v>7922</v>
      </c>
    </row>
    <row r="56" spans="1:10" ht="19.149999999999999" customHeight="1" x14ac:dyDescent="0.25">
      <c r="A56" s="108" t="s">
        <v>20</v>
      </c>
      <c r="B56" s="109">
        <v>1101</v>
      </c>
      <c r="C56" s="110">
        <v>7310</v>
      </c>
      <c r="D56" s="110">
        <v>518410</v>
      </c>
      <c r="E56" s="111" t="str">
        <f>B3</f>
        <v>0000</v>
      </c>
      <c r="F56" s="111" t="str">
        <f>B3</f>
        <v>0000</v>
      </c>
      <c r="G56" s="110">
        <v>0</v>
      </c>
      <c r="H56" s="112">
        <f>IF(ISERROR(G48),"",SUMIF(B9:B20,7310,E9:E20))</f>
        <v>6500</v>
      </c>
      <c r="I56" s="52"/>
      <c r="J56" s="52"/>
    </row>
    <row r="57" spans="1:10" ht="19.149999999999999" customHeight="1" x14ac:dyDescent="0.25">
      <c r="A57" s="108" t="s">
        <v>20</v>
      </c>
      <c r="B57" s="109">
        <v>1101</v>
      </c>
      <c r="C57" s="110">
        <v>7310</v>
      </c>
      <c r="D57" s="110">
        <v>521500</v>
      </c>
      <c r="E57" s="111" t="str">
        <f>B3</f>
        <v>0000</v>
      </c>
      <c r="F57" s="111" t="str">
        <f>B3</f>
        <v>0000</v>
      </c>
      <c r="G57" s="110">
        <v>0</v>
      </c>
      <c r="H57" s="112">
        <f>IF(ISERROR(G48),"",SUMIF(B9:B20,7310,F9:F20))</f>
        <v>497.25</v>
      </c>
      <c r="I57" s="52"/>
      <c r="J57" s="52"/>
    </row>
    <row r="58" spans="1:10" ht="19.149999999999999" customHeight="1" x14ac:dyDescent="0.25">
      <c r="A58" s="108" t="s">
        <v>20</v>
      </c>
      <c r="B58" s="109">
        <v>1101</v>
      </c>
      <c r="C58" s="110">
        <v>7902</v>
      </c>
      <c r="D58" s="110">
        <v>518410</v>
      </c>
      <c r="E58" s="111" t="str">
        <f>B3</f>
        <v>0000</v>
      </c>
      <c r="F58" s="111" t="str">
        <f>B3</f>
        <v>0000</v>
      </c>
      <c r="G58" s="110">
        <v>0</v>
      </c>
      <c r="H58" s="112">
        <f>IF(ISERROR(G48),"",SUMIF(B9:B20,7902,E9:E20))</f>
        <v>300</v>
      </c>
      <c r="I58" s="52"/>
      <c r="J58" s="52"/>
    </row>
    <row r="59" spans="1:10" ht="19.149999999999999" customHeight="1" x14ac:dyDescent="0.25">
      <c r="A59" s="108" t="s">
        <v>20</v>
      </c>
      <c r="B59" s="109">
        <v>1101</v>
      </c>
      <c r="C59" s="110">
        <v>7902</v>
      </c>
      <c r="D59" s="110">
        <v>521500</v>
      </c>
      <c r="E59" s="111" t="str">
        <f>B3</f>
        <v>0000</v>
      </c>
      <c r="F59" s="111" t="str">
        <f>B3</f>
        <v>0000</v>
      </c>
      <c r="G59" s="110">
        <v>0</v>
      </c>
      <c r="H59" s="112">
        <f>IF(ISERROR(G48),"",SUMIF(B9:B20,7902,F9:F20))</f>
        <v>22.95</v>
      </c>
      <c r="I59" s="52"/>
      <c r="J59" s="52"/>
    </row>
    <row r="60" spans="1:10" ht="19.149999999999999" customHeight="1" x14ac:dyDescent="0.25">
      <c r="A60" s="108" t="s">
        <v>20</v>
      </c>
      <c r="B60" s="109">
        <v>1101</v>
      </c>
      <c r="C60" s="110">
        <v>7922</v>
      </c>
      <c r="D60" s="110">
        <v>518410</v>
      </c>
      <c r="E60" s="111" t="str">
        <f>B3</f>
        <v>0000</v>
      </c>
      <c r="F60" s="111" t="str">
        <f>B3</f>
        <v>0000</v>
      </c>
      <c r="G60" s="110">
        <v>0</v>
      </c>
      <c r="H60" s="112">
        <f>IF(ISERROR(G48),"",SUMIF(B9:B20,7922,E9:E20))</f>
        <v>500</v>
      </c>
      <c r="I60" s="52"/>
      <c r="J60" s="52"/>
    </row>
    <row r="61" spans="1:10" ht="19.149999999999999" customHeight="1" x14ac:dyDescent="0.25">
      <c r="A61" s="114" t="s">
        <v>20</v>
      </c>
      <c r="B61" s="115">
        <v>1101</v>
      </c>
      <c r="C61" s="116">
        <v>7922</v>
      </c>
      <c r="D61" s="116">
        <v>521500</v>
      </c>
      <c r="E61" s="117" t="str">
        <f>B3</f>
        <v>0000</v>
      </c>
      <c r="F61" s="117" t="str">
        <f>B3</f>
        <v>0000</v>
      </c>
      <c r="G61" s="116">
        <v>0</v>
      </c>
      <c r="H61" s="118">
        <f>IF(ISERROR(G48),"",SUMIF(B9:B20,7922,F9:F20))</f>
        <v>38.25</v>
      </c>
      <c r="I61" s="52"/>
      <c r="J61" s="52"/>
    </row>
    <row r="62" spans="1:10" x14ac:dyDescent="0.2">
      <c r="D62" s="7"/>
    </row>
    <row r="63" spans="1:10" x14ac:dyDescent="0.2">
      <c r="D63" s="7"/>
    </row>
  </sheetData>
  <mergeCells count="2">
    <mergeCell ref="A6:J6"/>
    <mergeCell ref="B4:C4"/>
  </mergeCells>
  <phoneticPr fontId="0" type="noConversion"/>
  <dataValidations count="6">
    <dataValidation errorStyle="warning" allowBlank="1" showInputMessage="1" showErrorMessage="1" promptTitle="School Name" prompt="Enter the school name on this line." sqref="C3" xr:uid="{00000000-0002-0000-0300-000000000000}"/>
    <dataValidation allowBlank="1" showInputMessage="1" showErrorMessage="1" promptTitle="School Number" prompt="Enter the four-digit school number on this line." sqref="B3" xr:uid="{00000000-0002-0000-0300-000001000000}"/>
    <dataValidation type="custom" allowBlank="1" showInputMessage="1" showErrorMessage="1" error="Exceeds Award Amount" promptTitle="Bonus Amount" sqref="C9:C47" xr:uid="{00000000-0002-0000-0300-000002000000}">
      <formula1>$G$48&lt;=$B$4</formula1>
    </dataValidation>
    <dataValidation allowBlank="1" showInputMessage="1" showErrorMessage="1" promptTitle="Other Staff Members" prompt="Enter a brief description of any other staff members who have been awarded a bonus." sqref="A20:A47" xr:uid="{00000000-0002-0000-0300-000003000000}"/>
    <dataValidation type="list" allowBlank="1" showInputMessage="1" showErrorMessage="1" errorTitle="Bad Function#" error="Use drop down menu arrow to select a valid function number." promptTitle="Valid Function#" prompt="Select a valid function number by clicking the arrow and making a selection from the drop down menu. " sqref="B20:B47" xr:uid="{00000000-0002-0000-0300-000004000000}">
      <formula1>$J$52:$J$55</formula1>
    </dataValidation>
    <dataValidation type="custom" allowBlank="1" showInputMessage="1" showErrorMessage="1" errorTitle="Scholl Recognition Calculator" error="Exceeds Award Amount" promptTitle="# of Staff Members" prompt="Enter the number of staff members who have been awarded this bonus." sqref="D9:D47" xr:uid="{00000000-0002-0000-0300-000005000000}">
      <formula1>$G$48&lt;=$B$4</formula1>
    </dataValidation>
  </dataValidations>
  <printOptions horizontalCentered="1" verticalCentered="1"/>
  <pageMargins left="0.25" right="0.25" top="0.25" bottom="0.25" header="0" footer="0"/>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D123"/>
  <sheetViews>
    <sheetView workbookViewId="0">
      <selection activeCell="A3" sqref="A3"/>
    </sheetView>
  </sheetViews>
  <sheetFormatPr defaultRowHeight="12.75" x14ac:dyDescent="0.2"/>
  <cols>
    <col min="1" max="1" width="5" bestFit="1" customWidth="1"/>
    <col min="2" max="2" width="45.7109375" bestFit="1" customWidth="1"/>
    <col min="3" max="3" width="7.85546875" bestFit="1" customWidth="1"/>
    <col min="4" max="4" width="8.42578125" bestFit="1" customWidth="1"/>
  </cols>
  <sheetData>
    <row r="2" spans="1:4" x14ac:dyDescent="0.2">
      <c r="A2" s="119" t="s">
        <v>1132</v>
      </c>
      <c r="B2" s="119" t="s">
        <v>38</v>
      </c>
      <c r="C2" s="119" t="s">
        <v>1133</v>
      </c>
      <c r="D2" s="119" t="s">
        <v>1134</v>
      </c>
    </row>
    <row r="3" spans="1:4" x14ac:dyDescent="0.2">
      <c r="A3" s="120" t="s">
        <v>65</v>
      </c>
      <c r="B3" s="119" t="s">
        <v>1135</v>
      </c>
      <c r="C3" s="119" t="s">
        <v>1241</v>
      </c>
      <c r="D3" s="121" t="s">
        <v>1242</v>
      </c>
    </row>
    <row r="4" spans="1:4" x14ac:dyDescent="0.2">
      <c r="A4" s="120" t="s">
        <v>68</v>
      </c>
      <c r="B4" s="119" t="s">
        <v>1483</v>
      </c>
      <c r="C4" s="119" t="s">
        <v>1243</v>
      </c>
      <c r="D4" s="121" t="s">
        <v>1244</v>
      </c>
    </row>
    <row r="5" spans="1:4" x14ac:dyDescent="0.2">
      <c r="A5" s="120" t="s">
        <v>74</v>
      </c>
      <c r="B5" s="119" t="s">
        <v>1136</v>
      </c>
      <c r="C5" s="119" t="s">
        <v>1245</v>
      </c>
      <c r="D5" s="121" t="s">
        <v>1246</v>
      </c>
    </row>
    <row r="6" spans="1:4" x14ac:dyDescent="0.2">
      <c r="A6" s="120" t="s">
        <v>80</v>
      </c>
      <c r="B6" s="119" t="s">
        <v>1138</v>
      </c>
      <c r="C6" s="119" t="s">
        <v>1247</v>
      </c>
      <c r="D6" s="121" t="s">
        <v>1248</v>
      </c>
    </row>
    <row r="7" spans="1:4" x14ac:dyDescent="0.2">
      <c r="A7" s="120" t="s">
        <v>86</v>
      </c>
      <c r="B7" s="119" t="s">
        <v>1139</v>
      </c>
      <c r="C7" s="119" t="s">
        <v>1249</v>
      </c>
      <c r="D7" s="121" t="s">
        <v>1250</v>
      </c>
    </row>
    <row r="8" spans="1:4" x14ac:dyDescent="0.2">
      <c r="A8" s="120" t="s">
        <v>89</v>
      </c>
      <c r="B8" s="119" t="s">
        <v>1484</v>
      </c>
      <c r="C8" s="119" t="s">
        <v>1251</v>
      </c>
      <c r="D8" s="121" t="s">
        <v>1252</v>
      </c>
    </row>
    <row r="9" spans="1:4" x14ac:dyDescent="0.2">
      <c r="A9" s="120" t="s">
        <v>95</v>
      </c>
      <c r="B9" s="119" t="s">
        <v>1140</v>
      </c>
      <c r="C9" s="119" t="s">
        <v>1253</v>
      </c>
      <c r="D9" s="121" t="s">
        <v>1254</v>
      </c>
    </row>
    <row r="10" spans="1:4" x14ac:dyDescent="0.2">
      <c r="A10" s="120" t="s">
        <v>101</v>
      </c>
      <c r="B10" s="119" t="s">
        <v>1142</v>
      </c>
      <c r="C10" s="119" t="s">
        <v>1255</v>
      </c>
      <c r="D10" s="121" t="s">
        <v>1256</v>
      </c>
    </row>
    <row r="11" spans="1:4" x14ac:dyDescent="0.2">
      <c r="A11" s="120" t="s">
        <v>107</v>
      </c>
      <c r="B11" s="119" t="s">
        <v>1485</v>
      </c>
      <c r="C11" s="119" t="s">
        <v>1257</v>
      </c>
      <c r="D11" s="121" t="s">
        <v>1258</v>
      </c>
    </row>
    <row r="12" spans="1:4" x14ac:dyDescent="0.2">
      <c r="A12" s="120" t="s">
        <v>116</v>
      </c>
      <c r="B12" s="119" t="s">
        <v>1486</v>
      </c>
      <c r="C12" s="119" t="s">
        <v>1259</v>
      </c>
      <c r="D12" s="121" t="s">
        <v>1260</v>
      </c>
    </row>
    <row r="13" spans="1:4" x14ac:dyDescent="0.2">
      <c r="A13" s="120" t="s">
        <v>119</v>
      </c>
      <c r="B13" s="119" t="s">
        <v>1145</v>
      </c>
      <c r="C13" s="119" t="s">
        <v>1261</v>
      </c>
      <c r="D13" s="121" t="s">
        <v>1262</v>
      </c>
    </row>
    <row r="14" spans="1:4" x14ac:dyDescent="0.2">
      <c r="A14" s="120" t="s">
        <v>122</v>
      </c>
      <c r="B14" s="119" t="s">
        <v>1487</v>
      </c>
      <c r="C14" s="119" t="s">
        <v>1263</v>
      </c>
      <c r="D14" s="121" t="s">
        <v>1264</v>
      </c>
    </row>
    <row r="15" spans="1:4" x14ac:dyDescent="0.2">
      <c r="A15" s="120" t="s">
        <v>131</v>
      </c>
      <c r="B15" s="119" t="s">
        <v>1146</v>
      </c>
      <c r="C15" s="119" t="s">
        <v>1265</v>
      </c>
      <c r="D15" s="121" t="s">
        <v>1266</v>
      </c>
    </row>
    <row r="16" spans="1:4" x14ac:dyDescent="0.2">
      <c r="A16" s="120" t="s">
        <v>137</v>
      </c>
      <c r="B16" s="119" t="s">
        <v>1488</v>
      </c>
      <c r="C16" s="119" t="s">
        <v>1267</v>
      </c>
      <c r="D16" s="121" t="s">
        <v>1268</v>
      </c>
    </row>
    <row r="17" spans="1:4" x14ac:dyDescent="0.2">
      <c r="A17" s="120" t="s">
        <v>140</v>
      </c>
      <c r="B17" s="119" t="s">
        <v>1147</v>
      </c>
      <c r="C17" s="119" t="s">
        <v>1269</v>
      </c>
      <c r="D17" s="121" t="s">
        <v>1270</v>
      </c>
    </row>
    <row r="18" spans="1:4" x14ac:dyDescent="0.2">
      <c r="A18" s="120" t="s">
        <v>143</v>
      </c>
      <c r="B18" s="119" t="s">
        <v>1148</v>
      </c>
      <c r="C18" s="119" t="s">
        <v>1271</v>
      </c>
      <c r="D18" s="121" t="s">
        <v>1272</v>
      </c>
    </row>
    <row r="19" spans="1:4" x14ac:dyDescent="0.2">
      <c r="A19" s="120" t="s">
        <v>146</v>
      </c>
      <c r="B19" s="119" t="s">
        <v>1489</v>
      </c>
      <c r="C19" s="119" t="s">
        <v>1273</v>
      </c>
      <c r="D19" s="121" t="s">
        <v>1274</v>
      </c>
    </row>
    <row r="20" spans="1:4" x14ac:dyDescent="0.2">
      <c r="A20" s="120" t="s">
        <v>149</v>
      </c>
      <c r="B20" s="119" t="s">
        <v>1490</v>
      </c>
      <c r="C20" s="119" t="s">
        <v>1275</v>
      </c>
      <c r="D20" s="121" t="s">
        <v>1276</v>
      </c>
    </row>
    <row r="21" spans="1:4" x14ac:dyDescent="0.2">
      <c r="A21" s="120" t="s">
        <v>152</v>
      </c>
      <c r="B21" s="119" t="s">
        <v>1491</v>
      </c>
      <c r="C21" s="119" t="s">
        <v>1277</v>
      </c>
      <c r="D21" s="121" t="s">
        <v>1278</v>
      </c>
    </row>
    <row r="22" spans="1:4" x14ac:dyDescent="0.2">
      <c r="A22" s="120" t="s">
        <v>166</v>
      </c>
      <c r="B22" s="119" t="s">
        <v>1149</v>
      </c>
      <c r="C22" s="119" t="s">
        <v>1279</v>
      </c>
      <c r="D22" s="121" t="s">
        <v>1280</v>
      </c>
    </row>
    <row r="23" spans="1:4" x14ac:dyDescent="0.2">
      <c r="A23" s="120" t="s">
        <v>169</v>
      </c>
      <c r="B23" s="119" t="s">
        <v>1492</v>
      </c>
      <c r="C23" s="119" t="s">
        <v>1281</v>
      </c>
      <c r="D23" s="121" t="s">
        <v>1282</v>
      </c>
    </row>
    <row r="24" spans="1:4" x14ac:dyDescent="0.2">
      <c r="A24" s="120" t="s">
        <v>172</v>
      </c>
      <c r="B24" s="119" t="s">
        <v>1493</v>
      </c>
      <c r="C24" s="119" t="s">
        <v>1283</v>
      </c>
      <c r="D24" s="121" t="s">
        <v>1284</v>
      </c>
    </row>
    <row r="25" spans="1:4" x14ac:dyDescent="0.2">
      <c r="A25" s="120" t="s">
        <v>177</v>
      </c>
      <c r="B25" s="119" t="s">
        <v>1150</v>
      </c>
      <c r="C25" s="119" t="s">
        <v>1285</v>
      </c>
      <c r="D25" s="121" t="s">
        <v>1286</v>
      </c>
    </row>
    <row r="26" spans="1:4" x14ac:dyDescent="0.2">
      <c r="A26" s="120" t="s">
        <v>180</v>
      </c>
      <c r="B26" s="119" t="s">
        <v>1494</v>
      </c>
      <c r="C26" s="119" t="s">
        <v>1287</v>
      </c>
      <c r="D26" s="121" t="s">
        <v>1288</v>
      </c>
    </row>
    <row r="27" spans="1:4" x14ac:dyDescent="0.2">
      <c r="A27" s="120" t="s">
        <v>186</v>
      </c>
      <c r="B27" s="119" t="s">
        <v>1151</v>
      </c>
      <c r="C27" s="119" t="s">
        <v>1289</v>
      </c>
      <c r="D27" s="121" t="s">
        <v>1290</v>
      </c>
    </row>
    <row r="28" spans="1:4" x14ac:dyDescent="0.2">
      <c r="A28" s="120" t="s">
        <v>197</v>
      </c>
      <c r="B28" s="119" t="s">
        <v>1495</v>
      </c>
      <c r="C28" s="119" t="s">
        <v>1291</v>
      </c>
      <c r="D28" s="121" t="s">
        <v>1292</v>
      </c>
    </row>
    <row r="29" spans="1:4" x14ac:dyDescent="0.2">
      <c r="A29" s="120" t="s">
        <v>202</v>
      </c>
      <c r="B29" s="119" t="s">
        <v>1496</v>
      </c>
      <c r="C29" s="119" t="s">
        <v>1293</v>
      </c>
      <c r="D29" s="121" t="s">
        <v>1294</v>
      </c>
    </row>
    <row r="30" spans="1:4" x14ac:dyDescent="0.2">
      <c r="A30" s="120" t="s">
        <v>208</v>
      </c>
      <c r="B30" s="119" t="s">
        <v>1497</v>
      </c>
      <c r="C30" s="119" t="s">
        <v>1295</v>
      </c>
      <c r="D30" s="121" t="s">
        <v>1296</v>
      </c>
    </row>
    <row r="31" spans="1:4" x14ac:dyDescent="0.2">
      <c r="A31" s="120" t="s">
        <v>225</v>
      </c>
      <c r="B31" s="119" t="s">
        <v>1498</v>
      </c>
      <c r="C31" s="119" t="s">
        <v>1297</v>
      </c>
      <c r="D31" s="121" t="s">
        <v>1298</v>
      </c>
    </row>
    <row r="32" spans="1:4" x14ac:dyDescent="0.2">
      <c r="A32" s="120" t="s">
        <v>239</v>
      </c>
      <c r="B32" s="119" t="s">
        <v>1499</v>
      </c>
      <c r="C32" s="119" t="s">
        <v>1299</v>
      </c>
      <c r="D32" s="121" t="s">
        <v>1300</v>
      </c>
    </row>
    <row r="33" spans="1:4" x14ac:dyDescent="0.2">
      <c r="A33" s="120" t="s">
        <v>258</v>
      </c>
      <c r="B33" s="119" t="s">
        <v>1155</v>
      </c>
      <c r="C33" s="119" t="s">
        <v>1301</v>
      </c>
      <c r="D33" s="121" t="s">
        <v>1302</v>
      </c>
    </row>
    <row r="34" spans="1:4" x14ac:dyDescent="0.2">
      <c r="A34" s="120" t="s">
        <v>269</v>
      </c>
      <c r="B34" s="119" t="s">
        <v>1500</v>
      </c>
      <c r="C34" s="119" t="s">
        <v>1303</v>
      </c>
      <c r="D34" s="121" t="s">
        <v>1304</v>
      </c>
    </row>
    <row r="35" spans="1:4" x14ac:dyDescent="0.2">
      <c r="A35" s="120" t="s">
        <v>278</v>
      </c>
      <c r="B35" s="119" t="s">
        <v>1501</v>
      </c>
      <c r="C35" s="119" t="s">
        <v>1305</v>
      </c>
      <c r="D35" s="121" t="s">
        <v>1306</v>
      </c>
    </row>
    <row r="36" spans="1:4" x14ac:dyDescent="0.2">
      <c r="A36" s="120" t="s">
        <v>286</v>
      </c>
      <c r="B36" s="119" t="s">
        <v>1156</v>
      </c>
      <c r="C36" s="119" t="s">
        <v>1307</v>
      </c>
      <c r="D36" s="121" t="s">
        <v>1308</v>
      </c>
    </row>
    <row r="37" spans="1:4" x14ac:dyDescent="0.2">
      <c r="A37" s="120" t="s">
        <v>289</v>
      </c>
      <c r="B37" s="119" t="s">
        <v>1502</v>
      </c>
      <c r="C37" s="119" t="s">
        <v>1309</v>
      </c>
      <c r="D37" s="121" t="s">
        <v>1310</v>
      </c>
    </row>
    <row r="38" spans="1:4" x14ac:dyDescent="0.2">
      <c r="A38" s="120" t="s">
        <v>292</v>
      </c>
      <c r="B38" s="119" t="s">
        <v>1157</v>
      </c>
      <c r="C38" s="119" t="s">
        <v>1311</v>
      </c>
      <c r="D38" s="121" t="s">
        <v>1312</v>
      </c>
    </row>
    <row r="39" spans="1:4" x14ac:dyDescent="0.2">
      <c r="A39" s="120" t="s">
        <v>298</v>
      </c>
      <c r="B39" s="119" t="s">
        <v>1503</v>
      </c>
      <c r="C39" s="119" t="s">
        <v>1313</v>
      </c>
      <c r="D39" s="121" t="s">
        <v>1314</v>
      </c>
    </row>
    <row r="40" spans="1:4" x14ac:dyDescent="0.2">
      <c r="A40" s="120" t="s">
        <v>301</v>
      </c>
      <c r="B40" s="119" t="s">
        <v>1158</v>
      </c>
      <c r="C40" s="119" t="s">
        <v>1315</v>
      </c>
      <c r="D40" s="121" t="s">
        <v>1316</v>
      </c>
    </row>
    <row r="41" spans="1:4" x14ac:dyDescent="0.2">
      <c r="A41" s="120" t="s">
        <v>304</v>
      </c>
      <c r="B41" s="119" t="s">
        <v>1504</v>
      </c>
      <c r="C41" s="119" t="s">
        <v>1317</v>
      </c>
      <c r="D41" s="121" t="s">
        <v>1318</v>
      </c>
    </row>
    <row r="42" spans="1:4" x14ac:dyDescent="0.2">
      <c r="A42" s="120" t="s">
        <v>309</v>
      </c>
      <c r="B42" s="119" t="s">
        <v>1159</v>
      </c>
      <c r="C42" s="119" t="s">
        <v>1319</v>
      </c>
      <c r="D42" s="121" t="s">
        <v>1320</v>
      </c>
    </row>
    <row r="43" spans="1:4" x14ac:dyDescent="0.2">
      <c r="A43" s="120" t="s">
        <v>320</v>
      </c>
      <c r="B43" s="119" t="s">
        <v>1505</v>
      </c>
      <c r="C43" s="119" t="s">
        <v>1321</v>
      </c>
      <c r="D43" s="121" t="s">
        <v>1322</v>
      </c>
    </row>
    <row r="44" spans="1:4" x14ac:dyDescent="0.2">
      <c r="A44" s="120" t="s">
        <v>339</v>
      </c>
      <c r="B44" s="119" t="s">
        <v>1161</v>
      </c>
      <c r="C44" s="119" t="s">
        <v>1323</v>
      </c>
      <c r="D44" s="121" t="s">
        <v>1324</v>
      </c>
    </row>
    <row r="45" spans="1:4" x14ac:dyDescent="0.2">
      <c r="A45" s="120" t="s">
        <v>342</v>
      </c>
      <c r="B45" s="119" t="s">
        <v>1162</v>
      </c>
      <c r="C45" s="119" t="s">
        <v>1325</v>
      </c>
      <c r="D45" s="121" t="s">
        <v>1326</v>
      </c>
    </row>
    <row r="46" spans="1:4" x14ac:dyDescent="0.2">
      <c r="A46" s="120" t="s">
        <v>345</v>
      </c>
      <c r="B46" s="119" t="s">
        <v>1506</v>
      </c>
      <c r="C46" s="119" t="s">
        <v>1327</v>
      </c>
      <c r="D46" s="121" t="s">
        <v>1328</v>
      </c>
    </row>
    <row r="47" spans="1:4" x14ac:dyDescent="0.2">
      <c r="A47" s="120" t="s">
        <v>348</v>
      </c>
      <c r="B47" s="119" t="s">
        <v>1163</v>
      </c>
      <c r="C47" s="119" t="s">
        <v>1329</v>
      </c>
      <c r="D47" s="121" t="s">
        <v>1330</v>
      </c>
    </row>
    <row r="48" spans="1:4" x14ac:dyDescent="0.2">
      <c r="A48" s="120" t="s">
        <v>354</v>
      </c>
      <c r="B48" s="119" t="s">
        <v>1164</v>
      </c>
      <c r="C48" s="119" t="s">
        <v>1331</v>
      </c>
      <c r="D48" s="121" t="s">
        <v>1332</v>
      </c>
    </row>
    <row r="49" spans="1:4" x14ac:dyDescent="0.2">
      <c r="A49" s="120" t="s">
        <v>360</v>
      </c>
      <c r="B49" s="119" t="s">
        <v>1165</v>
      </c>
      <c r="C49" s="119" t="s">
        <v>1333</v>
      </c>
      <c r="D49" s="121" t="s">
        <v>1334</v>
      </c>
    </row>
    <row r="50" spans="1:4" x14ac:dyDescent="0.2">
      <c r="A50" s="120" t="s">
        <v>362</v>
      </c>
      <c r="B50" s="119" t="s">
        <v>1166</v>
      </c>
      <c r="C50" s="119" t="s">
        <v>1335</v>
      </c>
      <c r="D50" s="121" t="s">
        <v>1336</v>
      </c>
    </row>
    <row r="51" spans="1:4" x14ac:dyDescent="0.2">
      <c r="A51" s="120" t="s">
        <v>365</v>
      </c>
      <c r="B51" s="119" t="s">
        <v>1167</v>
      </c>
      <c r="C51" s="119" t="s">
        <v>1337</v>
      </c>
      <c r="D51" s="121" t="s">
        <v>1338</v>
      </c>
    </row>
    <row r="52" spans="1:4" x14ac:dyDescent="0.2">
      <c r="A52" s="120" t="s">
        <v>368</v>
      </c>
      <c r="B52" s="119" t="s">
        <v>1507</v>
      </c>
      <c r="C52" s="119" t="s">
        <v>1339</v>
      </c>
      <c r="D52" s="121" t="s">
        <v>1340</v>
      </c>
    </row>
    <row r="53" spans="1:4" x14ac:dyDescent="0.2">
      <c r="A53" s="120" t="s">
        <v>374</v>
      </c>
      <c r="B53" s="119" t="s">
        <v>1168</v>
      </c>
      <c r="C53" s="119" t="s">
        <v>1341</v>
      </c>
      <c r="D53" s="121" t="s">
        <v>1342</v>
      </c>
    </row>
    <row r="54" spans="1:4" x14ac:dyDescent="0.2">
      <c r="A54" s="120" t="s">
        <v>384</v>
      </c>
      <c r="B54" s="119" t="s">
        <v>1170</v>
      </c>
      <c r="C54" s="119" t="s">
        <v>1343</v>
      </c>
      <c r="D54" s="121" t="s">
        <v>1344</v>
      </c>
    </row>
    <row r="55" spans="1:4" x14ac:dyDescent="0.2">
      <c r="A55" s="120" t="s">
        <v>390</v>
      </c>
      <c r="B55" s="119" t="s">
        <v>1508</v>
      </c>
      <c r="C55" s="119" t="s">
        <v>1345</v>
      </c>
      <c r="D55" s="121" t="s">
        <v>1346</v>
      </c>
    </row>
    <row r="56" spans="1:4" x14ac:dyDescent="0.2">
      <c r="A56" s="120" t="s">
        <v>407</v>
      </c>
      <c r="B56" s="119" t="s">
        <v>1174</v>
      </c>
      <c r="C56" s="119" t="s">
        <v>1347</v>
      </c>
      <c r="D56" s="121" t="s">
        <v>1348</v>
      </c>
    </row>
    <row r="57" spans="1:4" x14ac:dyDescent="0.2">
      <c r="A57" s="120" t="s">
        <v>413</v>
      </c>
      <c r="B57" s="119" t="s">
        <v>1175</v>
      </c>
      <c r="C57" s="119" t="s">
        <v>1349</v>
      </c>
      <c r="D57" s="121" t="s">
        <v>1350</v>
      </c>
    </row>
    <row r="58" spans="1:4" x14ac:dyDescent="0.2">
      <c r="A58" s="120" t="s">
        <v>416</v>
      </c>
      <c r="B58" s="119" t="s">
        <v>1176</v>
      </c>
      <c r="C58" s="119" t="s">
        <v>1351</v>
      </c>
      <c r="D58" s="121" t="s">
        <v>1352</v>
      </c>
    </row>
    <row r="59" spans="1:4" x14ac:dyDescent="0.2">
      <c r="A59" s="120" t="s">
        <v>419</v>
      </c>
      <c r="B59" s="119" t="s">
        <v>1177</v>
      </c>
      <c r="C59" s="119" t="s">
        <v>1353</v>
      </c>
      <c r="D59" s="121" t="s">
        <v>1354</v>
      </c>
    </row>
    <row r="60" spans="1:4" x14ac:dyDescent="0.2">
      <c r="A60" s="120" t="s">
        <v>422</v>
      </c>
      <c r="B60" s="119" t="s">
        <v>1178</v>
      </c>
      <c r="C60" s="119" t="s">
        <v>1355</v>
      </c>
      <c r="D60" s="121" t="s">
        <v>1356</v>
      </c>
    </row>
    <row r="61" spans="1:4" x14ac:dyDescent="0.2">
      <c r="A61" s="120" t="s">
        <v>425</v>
      </c>
      <c r="B61" s="119" t="s">
        <v>1179</v>
      </c>
      <c r="C61" s="119" t="s">
        <v>1357</v>
      </c>
      <c r="D61" s="121" t="s">
        <v>1358</v>
      </c>
    </row>
    <row r="62" spans="1:4" x14ac:dyDescent="0.2">
      <c r="A62" s="120" t="s">
        <v>428</v>
      </c>
      <c r="B62" s="119" t="s">
        <v>1180</v>
      </c>
      <c r="C62" s="119" t="s">
        <v>1359</v>
      </c>
      <c r="D62" s="121" t="s">
        <v>1360</v>
      </c>
    </row>
    <row r="63" spans="1:4" x14ac:dyDescent="0.2">
      <c r="A63" s="120" t="s">
        <v>430</v>
      </c>
      <c r="B63" s="119" t="s">
        <v>1181</v>
      </c>
      <c r="C63" s="119" t="s">
        <v>1361</v>
      </c>
      <c r="D63" s="121" t="s">
        <v>1362</v>
      </c>
    </row>
    <row r="64" spans="1:4" x14ac:dyDescent="0.2">
      <c r="A64" s="120" t="s">
        <v>436</v>
      </c>
      <c r="B64" s="119" t="s">
        <v>1182</v>
      </c>
      <c r="C64" s="119" t="s">
        <v>1363</v>
      </c>
      <c r="D64" s="121" t="s">
        <v>1364</v>
      </c>
    </row>
    <row r="65" spans="1:4" x14ac:dyDescent="0.2">
      <c r="A65" s="120" t="s">
        <v>439</v>
      </c>
      <c r="B65" s="119" t="s">
        <v>1183</v>
      </c>
      <c r="C65" s="119" t="s">
        <v>1365</v>
      </c>
      <c r="D65" s="121" t="s">
        <v>1366</v>
      </c>
    </row>
    <row r="66" spans="1:4" x14ac:dyDescent="0.2">
      <c r="A66" s="120" t="s">
        <v>444</v>
      </c>
      <c r="B66" s="119" t="s">
        <v>1184</v>
      </c>
      <c r="C66" s="119" t="s">
        <v>1367</v>
      </c>
      <c r="D66" s="121" t="s">
        <v>1368</v>
      </c>
    </row>
    <row r="67" spans="1:4" x14ac:dyDescent="0.2">
      <c r="A67" s="120" t="s">
        <v>447</v>
      </c>
      <c r="B67" s="119" t="s">
        <v>1185</v>
      </c>
      <c r="C67" s="119" t="s">
        <v>1369</v>
      </c>
      <c r="D67" s="121" t="s">
        <v>1370</v>
      </c>
    </row>
    <row r="68" spans="1:4" x14ac:dyDescent="0.2">
      <c r="A68" s="120" t="s">
        <v>453</v>
      </c>
      <c r="B68" s="119" t="s">
        <v>1509</v>
      </c>
      <c r="C68" s="119" t="s">
        <v>1371</v>
      </c>
      <c r="D68" s="121" t="s">
        <v>1372</v>
      </c>
    </row>
    <row r="69" spans="1:4" x14ac:dyDescent="0.2">
      <c r="A69" s="120" t="s">
        <v>459</v>
      </c>
      <c r="B69" s="119" t="s">
        <v>1188</v>
      </c>
      <c r="C69" s="119" t="s">
        <v>1373</v>
      </c>
      <c r="D69" s="121" t="s">
        <v>1374</v>
      </c>
    </row>
    <row r="70" spans="1:4" x14ac:dyDescent="0.2">
      <c r="A70" s="120" t="s">
        <v>462</v>
      </c>
      <c r="B70" s="119" t="s">
        <v>1189</v>
      </c>
      <c r="C70" s="119" t="s">
        <v>1375</v>
      </c>
      <c r="D70" s="121" t="s">
        <v>1376</v>
      </c>
    </row>
    <row r="71" spans="1:4" x14ac:dyDescent="0.2">
      <c r="A71" s="120" t="s">
        <v>468</v>
      </c>
      <c r="B71" s="119" t="s">
        <v>1510</v>
      </c>
      <c r="C71" s="119" t="s">
        <v>1377</v>
      </c>
      <c r="D71" s="121" t="s">
        <v>1378</v>
      </c>
    </row>
    <row r="72" spans="1:4" x14ac:dyDescent="0.2">
      <c r="A72" s="120" t="s">
        <v>479</v>
      </c>
      <c r="B72" s="119" t="s">
        <v>1191</v>
      </c>
      <c r="C72" s="119" t="s">
        <v>1379</v>
      </c>
      <c r="D72" s="121" t="s">
        <v>1380</v>
      </c>
    </row>
    <row r="73" spans="1:4" x14ac:dyDescent="0.2">
      <c r="A73" s="120" t="s">
        <v>482</v>
      </c>
      <c r="B73" s="119" t="s">
        <v>1192</v>
      </c>
      <c r="C73" s="119" t="s">
        <v>1381</v>
      </c>
      <c r="D73" s="121" t="s">
        <v>1382</v>
      </c>
    </row>
    <row r="74" spans="1:4" x14ac:dyDescent="0.2">
      <c r="A74" s="120" t="s">
        <v>486</v>
      </c>
      <c r="B74" s="119" t="s">
        <v>1193</v>
      </c>
      <c r="C74" s="119" t="s">
        <v>1383</v>
      </c>
      <c r="D74" s="121" t="s">
        <v>1384</v>
      </c>
    </row>
    <row r="75" spans="1:4" x14ac:dyDescent="0.2">
      <c r="A75" s="120" t="s">
        <v>494</v>
      </c>
      <c r="B75" s="119" t="s">
        <v>1194</v>
      </c>
      <c r="C75" s="119" t="s">
        <v>1385</v>
      </c>
      <c r="D75" s="121" t="s">
        <v>1386</v>
      </c>
    </row>
    <row r="76" spans="1:4" x14ac:dyDescent="0.2">
      <c r="A76" s="120" t="s">
        <v>512</v>
      </c>
      <c r="B76" s="119" t="s">
        <v>1195</v>
      </c>
      <c r="C76" s="119" t="s">
        <v>1387</v>
      </c>
      <c r="D76" s="121" t="s">
        <v>1388</v>
      </c>
    </row>
    <row r="77" spans="1:4" x14ac:dyDescent="0.2">
      <c r="A77" s="120" t="s">
        <v>529</v>
      </c>
      <c r="B77" s="119" t="s">
        <v>1198</v>
      </c>
      <c r="C77" s="119" t="s">
        <v>1389</v>
      </c>
      <c r="D77" s="121" t="s">
        <v>1390</v>
      </c>
    </row>
    <row r="78" spans="1:4" x14ac:dyDescent="0.2">
      <c r="A78" s="120" t="s">
        <v>532</v>
      </c>
      <c r="B78" s="119" t="s">
        <v>1511</v>
      </c>
      <c r="C78" s="119" t="s">
        <v>1391</v>
      </c>
      <c r="D78" s="121" t="s">
        <v>1392</v>
      </c>
    </row>
    <row r="79" spans="1:4" x14ac:dyDescent="0.2">
      <c r="A79" s="120" t="s">
        <v>538</v>
      </c>
      <c r="B79" s="119" t="s">
        <v>1199</v>
      </c>
      <c r="C79" s="119" t="s">
        <v>1393</v>
      </c>
      <c r="D79" s="121" t="s">
        <v>1394</v>
      </c>
    </row>
    <row r="80" spans="1:4" x14ac:dyDescent="0.2">
      <c r="A80" s="120" t="s">
        <v>541</v>
      </c>
      <c r="B80" s="119" t="s">
        <v>1200</v>
      </c>
      <c r="C80" s="119" t="s">
        <v>1395</v>
      </c>
      <c r="D80" s="121" t="s">
        <v>1396</v>
      </c>
    </row>
    <row r="81" spans="1:4" x14ac:dyDescent="0.2">
      <c r="A81" s="120" t="s">
        <v>550</v>
      </c>
      <c r="B81" s="119" t="s">
        <v>1202</v>
      </c>
      <c r="C81" s="119" t="s">
        <v>1397</v>
      </c>
      <c r="D81" s="121" t="s">
        <v>1398</v>
      </c>
    </row>
    <row r="82" spans="1:4" x14ac:dyDescent="0.2">
      <c r="A82" s="120" t="s">
        <v>553</v>
      </c>
      <c r="B82" s="119" t="s">
        <v>1512</v>
      </c>
      <c r="C82" s="119" t="s">
        <v>1399</v>
      </c>
      <c r="D82" s="121" t="s">
        <v>1400</v>
      </c>
    </row>
    <row r="83" spans="1:4" x14ac:dyDescent="0.2">
      <c r="A83" s="120" t="s">
        <v>557</v>
      </c>
      <c r="B83" s="119" t="s">
        <v>1203</v>
      </c>
      <c r="C83" s="119" t="s">
        <v>1401</v>
      </c>
      <c r="D83" s="121" t="s">
        <v>1402</v>
      </c>
    </row>
    <row r="84" spans="1:4" x14ac:dyDescent="0.2">
      <c r="A84" s="120" t="s">
        <v>560</v>
      </c>
      <c r="B84" s="119" t="s">
        <v>1204</v>
      </c>
      <c r="C84" s="119" t="s">
        <v>1403</v>
      </c>
      <c r="D84" s="121" t="s">
        <v>1404</v>
      </c>
    </row>
    <row r="85" spans="1:4" x14ac:dyDescent="0.2">
      <c r="A85" s="120" t="s">
        <v>563</v>
      </c>
      <c r="B85" s="119" t="s">
        <v>1205</v>
      </c>
      <c r="C85" s="119" t="s">
        <v>1405</v>
      </c>
      <c r="D85" s="121" t="s">
        <v>1406</v>
      </c>
    </row>
    <row r="86" spans="1:4" x14ac:dyDescent="0.2">
      <c r="A86" s="120" t="s">
        <v>566</v>
      </c>
      <c r="B86" s="119" t="s">
        <v>1513</v>
      </c>
      <c r="C86" s="119" t="s">
        <v>1407</v>
      </c>
      <c r="D86" s="121" t="s">
        <v>1408</v>
      </c>
    </row>
    <row r="87" spans="1:4" x14ac:dyDescent="0.2">
      <c r="A87" s="120" t="s">
        <v>569</v>
      </c>
      <c r="B87" s="119" t="s">
        <v>1206</v>
      </c>
      <c r="C87" s="119" t="s">
        <v>1409</v>
      </c>
      <c r="D87" s="121" t="s">
        <v>1410</v>
      </c>
    </row>
    <row r="88" spans="1:4" x14ac:dyDescent="0.2">
      <c r="A88" s="120" t="s">
        <v>577</v>
      </c>
      <c r="B88" s="119" t="s">
        <v>1207</v>
      </c>
      <c r="C88" s="119" t="s">
        <v>1411</v>
      </c>
      <c r="D88" s="121" t="s">
        <v>1412</v>
      </c>
    </row>
    <row r="89" spans="1:4" x14ac:dyDescent="0.2">
      <c r="A89" s="120" t="s">
        <v>580</v>
      </c>
      <c r="B89" s="119" t="s">
        <v>1208</v>
      </c>
      <c r="C89" s="119" t="s">
        <v>1413</v>
      </c>
      <c r="D89" s="121" t="s">
        <v>1414</v>
      </c>
    </row>
    <row r="90" spans="1:4" x14ac:dyDescent="0.2">
      <c r="A90" s="120" t="s">
        <v>583</v>
      </c>
      <c r="B90" s="119" t="s">
        <v>1514</v>
      </c>
      <c r="C90" s="119" t="s">
        <v>1415</v>
      </c>
      <c r="D90" s="121" t="s">
        <v>1416</v>
      </c>
    </row>
    <row r="91" spans="1:4" x14ac:dyDescent="0.2">
      <c r="A91" s="120" t="s">
        <v>593</v>
      </c>
      <c r="B91" s="119" t="s">
        <v>1209</v>
      </c>
      <c r="C91" s="119" t="s">
        <v>1417</v>
      </c>
      <c r="D91" s="121" t="s">
        <v>1418</v>
      </c>
    </row>
    <row r="92" spans="1:4" x14ac:dyDescent="0.2">
      <c r="A92" s="120" t="s">
        <v>599</v>
      </c>
      <c r="B92" s="119" t="s">
        <v>1210</v>
      </c>
      <c r="C92" s="119" t="s">
        <v>1419</v>
      </c>
      <c r="D92" s="121" t="s">
        <v>1420</v>
      </c>
    </row>
    <row r="93" spans="1:4" x14ac:dyDescent="0.2">
      <c r="A93" s="120" t="s">
        <v>602</v>
      </c>
      <c r="B93" s="119" t="s">
        <v>1211</v>
      </c>
      <c r="C93" s="119" t="s">
        <v>1421</v>
      </c>
      <c r="D93" s="121" t="s">
        <v>1422</v>
      </c>
    </row>
    <row r="94" spans="1:4" x14ac:dyDescent="0.2">
      <c r="A94" s="120" t="s">
        <v>608</v>
      </c>
      <c r="B94" s="119" t="s">
        <v>1212</v>
      </c>
      <c r="C94" s="119" t="s">
        <v>1423</v>
      </c>
      <c r="D94" s="121" t="s">
        <v>1424</v>
      </c>
    </row>
    <row r="95" spans="1:4" x14ac:dyDescent="0.2">
      <c r="A95" s="120" t="s">
        <v>626</v>
      </c>
      <c r="B95" s="119" t="s">
        <v>1214</v>
      </c>
      <c r="C95" s="119" t="s">
        <v>1425</v>
      </c>
      <c r="D95" s="121" t="s">
        <v>1426</v>
      </c>
    </row>
    <row r="96" spans="1:4" x14ac:dyDescent="0.2">
      <c r="A96" s="120" t="s">
        <v>634</v>
      </c>
      <c r="B96" s="119" t="s">
        <v>1215</v>
      </c>
      <c r="C96" s="119" t="s">
        <v>1427</v>
      </c>
      <c r="D96" s="121" t="s">
        <v>1428</v>
      </c>
    </row>
    <row r="97" spans="1:4" x14ac:dyDescent="0.2">
      <c r="A97" s="120" t="s">
        <v>637</v>
      </c>
      <c r="B97" s="119" t="s">
        <v>1216</v>
      </c>
      <c r="C97" s="119" t="s">
        <v>1429</v>
      </c>
      <c r="D97" s="121" t="s">
        <v>1430</v>
      </c>
    </row>
    <row r="98" spans="1:4" x14ac:dyDescent="0.2">
      <c r="A98" s="120" t="s">
        <v>641</v>
      </c>
      <c r="B98" s="119" t="s">
        <v>1515</v>
      </c>
      <c r="C98" s="119" t="s">
        <v>1431</v>
      </c>
      <c r="D98" s="121" t="s">
        <v>1432</v>
      </c>
    </row>
    <row r="99" spans="1:4" x14ac:dyDescent="0.2">
      <c r="A99" s="120" t="s">
        <v>668</v>
      </c>
      <c r="B99" s="119" t="s">
        <v>1516</v>
      </c>
      <c r="C99" s="119" t="s">
        <v>1433</v>
      </c>
      <c r="D99" s="121" t="s">
        <v>1434</v>
      </c>
    </row>
    <row r="100" spans="1:4" x14ac:dyDescent="0.2">
      <c r="A100" s="120" t="s">
        <v>671</v>
      </c>
      <c r="B100" s="119" t="s">
        <v>1217</v>
      </c>
      <c r="C100" s="119" t="s">
        <v>1435</v>
      </c>
      <c r="D100" s="121" t="s">
        <v>1436</v>
      </c>
    </row>
    <row r="101" spans="1:4" x14ac:dyDescent="0.2">
      <c r="A101" s="120" t="s">
        <v>674</v>
      </c>
      <c r="B101" s="119" t="s">
        <v>1517</v>
      </c>
      <c r="C101" s="119" t="s">
        <v>1437</v>
      </c>
      <c r="D101" s="121" t="s">
        <v>1438</v>
      </c>
    </row>
    <row r="102" spans="1:4" x14ac:dyDescent="0.2">
      <c r="A102" s="120" t="s">
        <v>677</v>
      </c>
      <c r="B102" s="119" t="s">
        <v>1218</v>
      </c>
      <c r="C102" s="119" t="s">
        <v>1439</v>
      </c>
      <c r="D102" s="121" t="s">
        <v>1440</v>
      </c>
    </row>
    <row r="103" spans="1:4" x14ac:dyDescent="0.2">
      <c r="A103" s="120" t="s">
        <v>687</v>
      </c>
      <c r="B103" s="119" t="s">
        <v>1518</v>
      </c>
      <c r="C103" s="119" t="s">
        <v>1441</v>
      </c>
      <c r="D103" s="121" t="s">
        <v>1442</v>
      </c>
    </row>
    <row r="104" spans="1:4" x14ac:dyDescent="0.2">
      <c r="A104" s="120" t="s">
        <v>692</v>
      </c>
      <c r="B104" s="119" t="s">
        <v>1220</v>
      </c>
      <c r="C104" s="119" t="s">
        <v>1443</v>
      </c>
      <c r="D104" s="121" t="s">
        <v>1444</v>
      </c>
    </row>
    <row r="105" spans="1:4" x14ac:dyDescent="0.2">
      <c r="A105" s="120" t="s">
        <v>695</v>
      </c>
      <c r="B105" s="119" t="s">
        <v>1221</v>
      </c>
      <c r="C105" s="119" t="s">
        <v>1445</v>
      </c>
      <c r="D105" s="121" t="s">
        <v>1446</v>
      </c>
    </row>
    <row r="106" spans="1:4" x14ac:dyDescent="0.2">
      <c r="A106" s="120" t="s">
        <v>698</v>
      </c>
      <c r="B106" s="119" t="s">
        <v>1519</v>
      </c>
      <c r="C106" s="119" t="s">
        <v>1447</v>
      </c>
      <c r="D106" s="121" t="s">
        <v>1448</v>
      </c>
    </row>
    <row r="107" spans="1:4" x14ac:dyDescent="0.2">
      <c r="A107" s="120" t="s">
        <v>700</v>
      </c>
      <c r="B107" s="119" t="s">
        <v>1222</v>
      </c>
      <c r="C107" s="119" t="s">
        <v>1449</v>
      </c>
      <c r="D107" s="121" t="s">
        <v>1450</v>
      </c>
    </row>
    <row r="108" spans="1:4" x14ac:dyDescent="0.2">
      <c r="A108" s="120" t="s">
        <v>713</v>
      </c>
      <c r="B108" s="119" t="s">
        <v>1520</v>
      </c>
      <c r="C108" s="119" t="s">
        <v>1451</v>
      </c>
      <c r="D108" s="121" t="s">
        <v>1452</v>
      </c>
    </row>
    <row r="109" spans="1:4" x14ac:dyDescent="0.2">
      <c r="A109" s="120" t="s">
        <v>715</v>
      </c>
      <c r="B109" s="119" t="s">
        <v>1521</v>
      </c>
      <c r="C109" s="119" t="s">
        <v>1453</v>
      </c>
      <c r="D109" s="121" t="s">
        <v>1454</v>
      </c>
    </row>
    <row r="110" spans="1:4" x14ac:dyDescent="0.2">
      <c r="A110" s="120" t="s">
        <v>717</v>
      </c>
      <c r="B110" s="119" t="s">
        <v>1225</v>
      </c>
      <c r="C110" s="119" t="s">
        <v>1455</v>
      </c>
      <c r="D110" s="121" t="s">
        <v>1456</v>
      </c>
    </row>
    <row r="111" spans="1:4" x14ac:dyDescent="0.2">
      <c r="A111" s="120" t="s">
        <v>719</v>
      </c>
      <c r="B111" s="119" t="s">
        <v>1226</v>
      </c>
      <c r="C111" s="119" t="s">
        <v>1457</v>
      </c>
      <c r="D111" s="121" t="s">
        <v>1458</v>
      </c>
    </row>
    <row r="112" spans="1:4" x14ac:dyDescent="0.2">
      <c r="A112" s="120" t="s">
        <v>721</v>
      </c>
      <c r="B112" s="119" t="s">
        <v>1227</v>
      </c>
      <c r="C112" s="119" t="s">
        <v>1459</v>
      </c>
      <c r="D112" s="121" t="s">
        <v>1460</v>
      </c>
    </row>
    <row r="113" spans="1:4" x14ac:dyDescent="0.2">
      <c r="A113" s="120" t="s">
        <v>723</v>
      </c>
      <c r="B113" s="119" t="s">
        <v>1228</v>
      </c>
      <c r="C113" s="119" t="s">
        <v>1461</v>
      </c>
      <c r="D113" s="121" t="s">
        <v>1462</v>
      </c>
    </row>
    <row r="114" spans="1:4" x14ac:dyDescent="0.2">
      <c r="A114" s="120" t="s">
        <v>725</v>
      </c>
      <c r="B114" s="119" t="s">
        <v>1522</v>
      </c>
      <c r="C114" s="119" t="s">
        <v>1463</v>
      </c>
      <c r="D114" s="121" t="s">
        <v>1464</v>
      </c>
    </row>
    <row r="115" spans="1:4" x14ac:dyDescent="0.2">
      <c r="A115" s="120" t="s">
        <v>749</v>
      </c>
      <c r="B115" s="119" t="s">
        <v>1523</v>
      </c>
      <c r="C115" s="119" t="s">
        <v>1465</v>
      </c>
      <c r="D115" s="121" t="s">
        <v>1466</v>
      </c>
    </row>
    <row r="116" spans="1:4" x14ac:dyDescent="0.2">
      <c r="A116" s="120" t="s">
        <v>751</v>
      </c>
      <c r="B116" s="119" t="s">
        <v>1230</v>
      </c>
      <c r="C116" s="119" t="s">
        <v>1467</v>
      </c>
      <c r="D116" s="121" t="s">
        <v>1468</v>
      </c>
    </row>
    <row r="117" spans="1:4" x14ac:dyDescent="0.2">
      <c r="A117" s="120" t="s">
        <v>753</v>
      </c>
      <c r="B117" s="119" t="s">
        <v>1524</v>
      </c>
      <c r="C117" s="119" t="s">
        <v>1469</v>
      </c>
      <c r="D117" s="121" t="s">
        <v>1470</v>
      </c>
    </row>
    <row r="118" spans="1:4" x14ac:dyDescent="0.2">
      <c r="A118" s="120" t="s">
        <v>759</v>
      </c>
      <c r="B118" s="119" t="s">
        <v>1525</v>
      </c>
      <c r="C118" s="119" t="s">
        <v>1471</v>
      </c>
      <c r="D118" s="121" t="s">
        <v>1472</v>
      </c>
    </row>
    <row r="119" spans="1:4" x14ac:dyDescent="0.2">
      <c r="A119" s="120" t="s">
        <v>763</v>
      </c>
      <c r="B119" s="119" t="s">
        <v>1233</v>
      </c>
      <c r="C119" s="119" t="s">
        <v>1473</v>
      </c>
      <c r="D119" s="121" t="s">
        <v>1474</v>
      </c>
    </row>
    <row r="120" spans="1:4" x14ac:dyDescent="0.2">
      <c r="A120" s="120" t="s">
        <v>775</v>
      </c>
      <c r="B120" s="119" t="s">
        <v>1234</v>
      </c>
      <c r="C120" s="119" t="s">
        <v>1475</v>
      </c>
      <c r="D120" s="121" t="s">
        <v>1476</v>
      </c>
    </row>
    <row r="121" spans="1:4" x14ac:dyDescent="0.2">
      <c r="A121" s="120" t="s">
        <v>781</v>
      </c>
      <c r="B121" s="119" t="s">
        <v>1236</v>
      </c>
      <c r="C121" s="119" t="s">
        <v>1477</v>
      </c>
      <c r="D121" s="121" t="s">
        <v>1478</v>
      </c>
    </row>
    <row r="122" spans="1:4" x14ac:dyDescent="0.2">
      <c r="A122" s="120" t="s">
        <v>785</v>
      </c>
      <c r="B122" s="119" t="s">
        <v>1526</v>
      </c>
      <c r="C122" s="119" t="s">
        <v>1479</v>
      </c>
      <c r="D122" s="121" t="s">
        <v>1480</v>
      </c>
    </row>
    <row r="123" spans="1:4" x14ac:dyDescent="0.2">
      <c r="A123" s="120" t="s">
        <v>799</v>
      </c>
      <c r="B123" s="119" t="s">
        <v>1238</v>
      </c>
      <c r="C123" s="119" t="s">
        <v>1481</v>
      </c>
      <c r="D123" s="121" t="s">
        <v>1482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G364"/>
  <sheetViews>
    <sheetView topLeftCell="A94" workbookViewId="0">
      <selection activeCell="B65" sqref="B65"/>
    </sheetView>
  </sheetViews>
  <sheetFormatPr defaultRowHeight="12.75" x14ac:dyDescent="0.2"/>
  <cols>
    <col min="1" max="1" width="5.28515625" bestFit="1" customWidth="1"/>
    <col min="2" max="2" width="31.42578125" bestFit="1" customWidth="1"/>
    <col min="3" max="3" width="26.42578125" bestFit="1" customWidth="1"/>
    <col min="4" max="4" width="26.140625" bestFit="1" customWidth="1"/>
    <col min="5" max="5" width="16.85546875" bestFit="1" customWidth="1"/>
    <col min="6" max="6" width="7" bestFit="1" customWidth="1"/>
    <col min="7" max="7" width="9" bestFit="1" customWidth="1"/>
  </cols>
  <sheetData>
    <row r="1" spans="1:7" ht="15" x14ac:dyDescent="0.25">
      <c r="A1" s="40" t="s">
        <v>37</v>
      </c>
      <c r="B1" s="40" t="s">
        <v>38</v>
      </c>
      <c r="C1" s="40" t="s">
        <v>39</v>
      </c>
      <c r="D1" s="40" t="s">
        <v>40</v>
      </c>
      <c r="E1" s="40" t="s">
        <v>41</v>
      </c>
      <c r="F1" s="40" t="s">
        <v>42</v>
      </c>
      <c r="G1" s="40" t="s">
        <v>43</v>
      </c>
    </row>
    <row r="2" spans="1:7" ht="15" x14ac:dyDescent="0.25">
      <c r="A2" s="41" t="s">
        <v>44</v>
      </c>
      <c r="B2" s="41" t="s">
        <v>45</v>
      </c>
      <c r="C2" s="41" t="s">
        <v>46</v>
      </c>
      <c r="D2" s="41" t="s">
        <v>47</v>
      </c>
      <c r="E2" s="41" t="s">
        <v>48</v>
      </c>
      <c r="F2" s="41" t="s">
        <v>46</v>
      </c>
      <c r="G2" s="41" t="s">
        <v>37</v>
      </c>
    </row>
    <row r="3" spans="1:7" ht="15" x14ac:dyDescent="0.25">
      <c r="A3" s="41" t="s">
        <v>49</v>
      </c>
      <c r="B3" s="41" t="s">
        <v>50</v>
      </c>
      <c r="C3" s="41" t="s">
        <v>51</v>
      </c>
      <c r="D3" s="41" t="s">
        <v>47</v>
      </c>
      <c r="E3" s="41" t="s">
        <v>52</v>
      </c>
      <c r="F3" s="41" t="s">
        <v>46</v>
      </c>
      <c r="G3" s="41" t="s">
        <v>53</v>
      </c>
    </row>
    <row r="4" spans="1:7" ht="15" x14ac:dyDescent="0.25">
      <c r="A4" s="41" t="s">
        <v>54</v>
      </c>
      <c r="B4" s="41" t="s">
        <v>55</v>
      </c>
      <c r="C4" s="41" t="s">
        <v>56</v>
      </c>
      <c r="D4" s="41" t="s">
        <v>47</v>
      </c>
      <c r="E4" s="41" t="s">
        <v>57</v>
      </c>
      <c r="F4" s="41" t="s">
        <v>46</v>
      </c>
      <c r="G4" s="41" t="s">
        <v>53</v>
      </c>
    </row>
    <row r="5" spans="1:7" ht="15" x14ac:dyDescent="0.25">
      <c r="A5" s="41" t="s">
        <v>58</v>
      </c>
      <c r="B5" s="41" t="s">
        <v>59</v>
      </c>
      <c r="C5" s="41" t="s">
        <v>60</v>
      </c>
      <c r="D5" s="41" t="s">
        <v>47</v>
      </c>
      <c r="E5" s="41" t="s">
        <v>57</v>
      </c>
      <c r="F5" s="41" t="s">
        <v>46</v>
      </c>
      <c r="G5" s="41" t="s">
        <v>53</v>
      </c>
    </row>
    <row r="6" spans="1:7" ht="15" x14ac:dyDescent="0.25">
      <c r="A6" s="41" t="s">
        <v>61</v>
      </c>
      <c r="B6" s="41" t="s">
        <v>62</v>
      </c>
      <c r="C6" s="41" t="s">
        <v>63</v>
      </c>
      <c r="D6" s="41" t="s">
        <v>47</v>
      </c>
      <c r="E6" s="41" t="s">
        <v>64</v>
      </c>
      <c r="F6" s="41" t="s">
        <v>46</v>
      </c>
      <c r="G6" s="41" t="s">
        <v>53</v>
      </c>
    </row>
    <row r="7" spans="1:7" ht="15" x14ac:dyDescent="0.25">
      <c r="A7" s="41" t="s">
        <v>65</v>
      </c>
      <c r="B7" s="41" t="s">
        <v>66</v>
      </c>
      <c r="C7" s="41" t="s">
        <v>67</v>
      </c>
      <c r="D7" s="41" t="s">
        <v>47</v>
      </c>
      <c r="E7" s="41" t="s">
        <v>57</v>
      </c>
      <c r="F7" s="41" t="s">
        <v>46</v>
      </c>
      <c r="G7" s="41" t="s">
        <v>53</v>
      </c>
    </row>
    <row r="8" spans="1:7" ht="15" x14ac:dyDescent="0.25">
      <c r="A8" s="41" t="s">
        <v>68</v>
      </c>
      <c r="B8" s="41" t="s">
        <v>69</v>
      </c>
      <c r="C8" s="41" t="s">
        <v>70</v>
      </c>
      <c r="D8" s="41" t="s">
        <v>47</v>
      </c>
      <c r="E8" s="41" t="s">
        <v>57</v>
      </c>
      <c r="F8" s="41" t="s">
        <v>46</v>
      </c>
      <c r="G8" s="41" t="s">
        <v>53</v>
      </c>
    </row>
    <row r="9" spans="1:7" ht="15" x14ac:dyDescent="0.25">
      <c r="A9" s="41" t="s">
        <v>71</v>
      </c>
      <c r="B9" s="41" t="s">
        <v>72</v>
      </c>
      <c r="C9" s="41" t="s">
        <v>46</v>
      </c>
      <c r="D9" s="41" t="s">
        <v>47</v>
      </c>
      <c r="E9" s="41" t="s">
        <v>73</v>
      </c>
      <c r="F9" s="41" t="s">
        <v>46</v>
      </c>
      <c r="G9" s="41" t="s">
        <v>53</v>
      </c>
    </row>
    <row r="10" spans="1:7" ht="15" x14ac:dyDescent="0.25">
      <c r="A10" s="41" t="s">
        <v>74</v>
      </c>
      <c r="B10" s="41" t="s">
        <v>75</v>
      </c>
      <c r="C10" s="41" t="s">
        <v>76</v>
      </c>
      <c r="D10" s="41" t="s">
        <v>47</v>
      </c>
      <c r="E10" s="41" t="s">
        <v>57</v>
      </c>
      <c r="F10" s="41" t="s">
        <v>46</v>
      </c>
      <c r="G10" s="41" t="s">
        <v>53</v>
      </c>
    </row>
    <row r="11" spans="1:7" ht="15" x14ac:dyDescent="0.25">
      <c r="A11" s="41" t="s">
        <v>77</v>
      </c>
      <c r="B11" s="41" t="s">
        <v>78</v>
      </c>
      <c r="C11" s="41" t="s">
        <v>79</v>
      </c>
      <c r="D11" s="41" t="s">
        <v>47</v>
      </c>
      <c r="E11" s="41" t="s">
        <v>57</v>
      </c>
      <c r="F11" s="41" t="s">
        <v>46</v>
      </c>
      <c r="G11" s="41" t="s">
        <v>53</v>
      </c>
    </row>
    <row r="12" spans="1:7" ht="15" x14ac:dyDescent="0.25">
      <c r="A12" s="41" t="s">
        <v>80</v>
      </c>
      <c r="B12" s="41" t="s">
        <v>81</v>
      </c>
      <c r="C12" s="41" t="s">
        <v>82</v>
      </c>
      <c r="D12" s="41" t="s">
        <v>47</v>
      </c>
      <c r="E12" s="41" t="s">
        <v>83</v>
      </c>
      <c r="F12" s="41" t="s">
        <v>46</v>
      </c>
      <c r="G12" s="41" t="s">
        <v>53</v>
      </c>
    </row>
    <row r="13" spans="1:7" ht="15" x14ac:dyDescent="0.25">
      <c r="A13" s="41" t="s">
        <v>84</v>
      </c>
      <c r="B13" s="41" t="s">
        <v>85</v>
      </c>
      <c r="C13" s="41" t="s">
        <v>82</v>
      </c>
      <c r="D13" s="41" t="s">
        <v>47</v>
      </c>
      <c r="E13" s="41" t="s">
        <v>52</v>
      </c>
      <c r="F13" s="41" t="s">
        <v>46</v>
      </c>
      <c r="G13" s="41" t="s">
        <v>53</v>
      </c>
    </row>
    <row r="14" spans="1:7" ht="15" x14ac:dyDescent="0.25">
      <c r="A14" s="41" t="s">
        <v>86</v>
      </c>
      <c r="B14" s="41" t="s">
        <v>87</v>
      </c>
      <c r="C14" s="41" t="s">
        <v>88</v>
      </c>
      <c r="D14" s="41" t="s">
        <v>47</v>
      </c>
      <c r="E14" s="41" t="s">
        <v>57</v>
      </c>
      <c r="F14" s="41" t="s">
        <v>46</v>
      </c>
      <c r="G14" s="41" t="s">
        <v>53</v>
      </c>
    </row>
    <row r="15" spans="1:7" ht="15" x14ac:dyDescent="0.25">
      <c r="A15" s="41" t="s">
        <v>89</v>
      </c>
      <c r="B15" s="41" t="s">
        <v>90</v>
      </c>
      <c r="C15" s="41" t="s">
        <v>91</v>
      </c>
      <c r="D15" s="41" t="s">
        <v>47</v>
      </c>
      <c r="E15" s="41" t="s">
        <v>57</v>
      </c>
      <c r="F15" s="41" t="s">
        <v>46</v>
      </c>
      <c r="G15" s="41" t="s">
        <v>53</v>
      </c>
    </row>
    <row r="16" spans="1:7" ht="15" x14ac:dyDescent="0.25">
      <c r="A16" s="41" t="s">
        <v>92</v>
      </c>
      <c r="B16" s="41" t="s">
        <v>93</v>
      </c>
      <c r="C16" s="41" t="s">
        <v>94</v>
      </c>
      <c r="D16" s="41" t="s">
        <v>47</v>
      </c>
      <c r="E16" s="41" t="s">
        <v>64</v>
      </c>
      <c r="F16" s="41" t="s">
        <v>46</v>
      </c>
      <c r="G16" s="41" t="s">
        <v>53</v>
      </c>
    </row>
    <row r="17" spans="1:7" ht="15" x14ac:dyDescent="0.25">
      <c r="A17" s="41" t="s">
        <v>95</v>
      </c>
      <c r="B17" s="41" t="s">
        <v>96</v>
      </c>
      <c r="C17" s="41" t="s">
        <v>97</v>
      </c>
      <c r="D17" s="41" t="s">
        <v>47</v>
      </c>
      <c r="E17" s="41" t="s">
        <v>57</v>
      </c>
      <c r="F17" s="41" t="s">
        <v>46</v>
      </c>
      <c r="G17" s="41" t="s">
        <v>53</v>
      </c>
    </row>
    <row r="18" spans="1:7" ht="15" x14ac:dyDescent="0.25">
      <c r="A18" s="41" t="s">
        <v>98</v>
      </c>
      <c r="B18" s="41" t="s">
        <v>99</v>
      </c>
      <c r="C18" s="41" t="s">
        <v>100</v>
      </c>
      <c r="D18" s="41" t="s">
        <v>47</v>
      </c>
      <c r="E18" s="41" t="s">
        <v>57</v>
      </c>
      <c r="F18" s="41" t="s">
        <v>46</v>
      </c>
      <c r="G18" s="41" t="s">
        <v>53</v>
      </c>
    </row>
    <row r="19" spans="1:7" ht="15" x14ac:dyDescent="0.25">
      <c r="A19" s="41" t="s">
        <v>101</v>
      </c>
      <c r="B19" s="41" t="s">
        <v>102</v>
      </c>
      <c r="C19" s="41" t="s">
        <v>103</v>
      </c>
      <c r="D19" s="41" t="s">
        <v>47</v>
      </c>
      <c r="E19" s="41" t="s">
        <v>83</v>
      </c>
      <c r="F19" s="41" t="s">
        <v>46</v>
      </c>
      <c r="G19" s="41" t="s">
        <v>53</v>
      </c>
    </row>
    <row r="20" spans="1:7" ht="15" x14ac:dyDescent="0.25">
      <c r="A20" s="41" t="s">
        <v>104</v>
      </c>
      <c r="B20" s="41" t="s">
        <v>105</v>
      </c>
      <c r="C20" s="41" t="s">
        <v>106</v>
      </c>
      <c r="D20" s="41" t="s">
        <v>47</v>
      </c>
      <c r="E20" s="41" t="s">
        <v>57</v>
      </c>
      <c r="F20" s="41" t="s">
        <v>46</v>
      </c>
      <c r="G20" s="41" t="s">
        <v>53</v>
      </c>
    </row>
    <row r="21" spans="1:7" ht="15" x14ac:dyDescent="0.25">
      <c r="A21" s="41" t="s">
        <v>107</v>
      </c>
      <c r="B21" s="41" t="s">
        <v>108</v>
      </c>
      <c r="C21" s="41" t="s">
        <v>109</v>
      </c>
      <c r="D21" s="41" t="s">
        <v>47</v>
      </c>
      <c r="E21" s="41" t="s">
        <v>64</v>
      </c>
      <c r="F21" s="41" t="s">
        <v>46</v>
      </c>
      <c r="G21" s="41" t="s">
        <v>53</v>
      </c>
    </row>
    <row r="22" spans="1:7" ht="15" x14ac:dyDescent="0.25">
      <c r="A22" s="41" t="s">
        <v>110</v>
      </c>
      <c r="B22" s="41" t="s">
        <v>111</v>
      </c>
      <c r="C22" s="41" t="s">
        <v>112</v>
      </c>
      <c r="D22" s="41" t="s">
        <v>47</v>
      </c>
      <c r="E22" s="41" t="s">
        <v>52</v>
      </c>
      <c r="F22" s="41" t="s">
        <v>46</v>
      </c>
      <c r="G22" s="41" t="s">
        <v>53</v>
      </c>
    </row>
    <row r="23" spans="1:7" ht="15" x14ac:dyDescent="0.25">
      <c r="A23" s="41" t="s">
        <v>113</v>
      </c>
      <c r="B23" s="41" t="s">
        <v>114</v>
      </c>
      <c r="C23" s="41" t="s">
        <v>115</v>
      </c>
      <c r="D23" s="41" t="s">
        <v>47</v>
      </c>
      <c r="E23" s="41" t="s">
        <v>57</v>
      </c>
      <c r="F23" s="41" t="s">
        <v>46</v>
      </c>
      <c r="G23" s="41" t="s">
        <v>53</v>
      </c>
    </row>
    <row r="24" spans="1:7" ht="15" x14ac:dyDescent="0.25">
      <c r="A24" s="41" t="s">
        <v>116</v>
      </c>
      <c r="B24" s="41" t="s">
        <v>117</v>
      </c>
      <c r="C24" s="41" t="s">
        <v>118</v>
      </c>
      <c r="D24" s="41" t="s">
        <v>47</v>
      </c>
      <c r="E24" s="41" t="s">
        <v>57</v>
      </c>
      <c r="F24" s="41" t="s">
        <v>46</v>
      </c>
      <c r="G24" s="41" t="s">
        <v>53</v>
      </c>
    </row>
    <row r="25" spans="1:7" ht="15" x14ac:dyDescent="0.25">
      <c r="A25" s="41" t="s">
        <v>119</v>
      </c>
      <c r="B25" s="41" t="s">
        <v>120</v>
      </c>
      <c r="C25" s="41" t="s">
        <v>121</v>
      </c>
      <c r="D25" s="41" t="s">
        <v>47</v>
      </c>
      <c r="E25" s="41" t="s">
        <v>57</v>
      </c>
      <c r="F25" s="41" t="s">
        <v>46</v>
      </c>
      <c r="G25" s="41" t="s">
        <v>53</v>
      </c>
    </row>
    <row r="26" spans="1:7" ht="15" x14ac:dyDescent="0.25">
      <c r="A26" s="41" t="s">
        <v>122</v>
      </c>
      <c r="B26" s="41" t="s">
        <v>123</v>
      </c>
      <c r="C26" s="41" t="s">
        <v>124</v>
      </c>
      <c r="D26" s="41" t="s">
        <v>47</v>
      </c>
      <c r="E26" s="41" t="s">
        <v>57</v>
      </c>
      <c r="F26" s="41" t="s">
        <v>46</v>
      </c>
      <c r="G26" s="41" t="s">
        <v>53</v>
      </c>
    </row>
    <row r="27" spans="1:7" ht="15" x14ac:dyDescent="0.25">
      <c r="A27" s="41" t="s">
        <v>125</v>
      </c>
      <c r="B27" s="41" t="s">
        <v>126</v>
      </c>
      <c r="C27" s="41" t="s">
        <v>127</v>
      </c>
      <c r="D27" s="41" t="s">
        <v>47</v>
      </c>
      <c r="E27" s="41" t="s">
        <v>64</v>
      </c>
      <c r="F27" s="41" t="s">
        <v>46</v>
      </c>
      <c r="G27" s="41" t="s">
        <v>53</v>
      </c>
    </row>
    <row r="28" spans="1:7" ht="15" x14ac:dyDescent="0.25">
      <c r="A28" s="41" t="s">
        <v>128</v>
      </c>
      <c r="B28" s="41" t="s">
        <v>129</v>
      </c>
      <c r="C28" s="41" t="s">
        <v>130</v>
      </c>
      <c r="D28" s="41" t="s">
        <v>47</v>
      </c>
      <c r="E28" s="41" t="s">
        <v>52</v>
      </c>
      <c r="F28" s="41" t="s">
        <v>46</v>
      </c>
      <c r="G28" s="41" t="s">
        <v>53</v>
      </c>
    </row>
    <row r="29" spans="1:7" ht="15" x14ac:dyDescent="0.25">
      <c r="A29" s="41" t="s">
        <v>131</v>
      </c>
      <c r="B29" s="41" t="s">
        <v>132</v>
      </c>
      <c r="C29" s="41" t="s">
        <v>133</v>
      </c>
      <c r="D29" s="41" t="s">
        <v>47</v>
      </c>
      <c r="E29" s="41" t="s">
        <v>57</v>
      </c>
      <c r="F29" s="41" t="s">
        <v>46</v>
      </c>
      <c r="G29" s="41" t="s">
        <v>53</v>
      </c>
    </row>
    <row r="30" spans="1:7" ht="15" x14ac:dyDescent="0.25">
      <c r="A30" s="41" t="s">
        <v>134</v>
      </c>
      <c r="B30" s="41" t="s">
        <v>135</v>
      </c>
      <c r="C30" s="41" t="s">
        <v>136</v>
      </c>
      <c r="D30" s="41" t="s">
        <v>47</v>
      </c>
      <c r="E30" s="41" t="s">
        <v>57</v>
      </c>
      <c r="F30" s="41" t="s">
        <v>46</v>
      </c>
      <c r="G30" s="41" t="s">
        <v>53</v>
      </c>
    </row>
    <row r="31" spans="1:7" ht="15" x14ac:dyDescent="0.25">
      <c r="A31" s="41" t="s">
        <v>137</v>
      </c>
      <c r="B31" s="41" t="s">
        <v>138</v>
      </c>
      <c r="C31" s="41" t="s">
        <v>139</v>
      </c>
      <c r="D31" s="41" t="s">
        <v>47</v>
      </c>
      <c r="E31" s="41" t="s">
        <v>57</v>
      </c>
      <c r="F31" s="41" t="s">
        <v>46</v>
      </c>
      <c r="G31" s="41" t="s">
        <v>53</v>
      </c>
    </row>
    <row r="32" spans="1:7" ht="15" x14ac:dyDescent="0.25">
      <c r="A32" s="41" t="s">
        <v>140</v>
      </c>
      <c r="B32" s="41" t="s">
        <v>141</v>
      </c>
      <c r="C32" s="41" t="s">
        <v>142</v>
      </c>
      <c r="D32" s="41" t="s">
        <v>47</v>
      </c>
      <c r="E32" s="41" t="s">
        <v>83</v>
      </c>
      <c r="F32" s="41" t="s">
        <v>46</v>
      </c>
      <c r="G32" s="41" t="s">
        <v>53</v>
      </c>
    </row>
    <row r="33" spans="1:7" ht="15" x14ac:dyDescent="0.25">
      <c r="A33" s="41" t="s">
        <v>143</v>
      </c>
      <c r="B33" s="41" t="s">
        <v>144</v>
      </c>
      <c r="C33" s="41" t="s">
        <v>145</v>
      </c>
      <c r="D33" s="41" t="s">
        <v>47</v>
      </c>
      <c r="E33" s="41" t="s">
        <v>57</v>
      </c>
      <c r="F33" s="41" t="s">
        <v>46</v>
      </c>
      <c r="G33" s="41" t="s">
        <v>53</v>
      </c>
    </row>
    <row r="34" spans="1:7" ht="15" x14ac:dyDescent="0.25">
      <c r="A34" s="41" t="s">
        <v>146</v>
      </c>
      <c r="B34" s="41" t="s">
        <v>147</v>
      </c>
      <c r="C34" s="41" t="s">
        <v>148</v>
      </c>
      <c r="D34" s="41" t="s">
        <v>47</v>
      </c>
      <c r="E34" s="41" t="s">
        <v>57</v>
      </c>
      <c r="F34" s="41" t="s">
        <v>46</v>
      </c>
      <c r="G34" s="41" t="s">
        <v>53</v>
      </c>
    </row>
    <row r="35" spans="1:7" ht="15" x14ac:dyDescent="0.25">
      <c r="A35" s="41" t="s">
        <v>149</v>
      </c>
      <c r="B35" s="41" t="s">
        <v>150</v>
      </c>
      <c r="C35" s="41" t="s">
        <v>151</v>
      </c>
      <c r="D35" s="41" t="s">
        <v>47</v>
      </c>
      <c r="E35" s="41" t="s">
        <v>57</v>
      </c>
      <c r="F35" s="41" t="s">
        <v>46</v>
      </c>
      <c r="G35" s="41" t="s">
        <v>53</v>
      </c>
    </row>
    <row r="36" spans="1:7" ht="15" x14ac:dyDescent="0.25">
      <c r="A36" s="41" t="s">
        <v>152</v>
      </c>
      <c r="B36" s="41" t="s">
        <v>153</v>
      </c>
      <c r="C36" s="41" t="s">
        <v>154</v>
      </c>
      <c r="D36" s="41" t="s">
        <v>47</v>
      </c>
      <c r="E36" s="41" t="s">
        <v>64</v>
      </c>
      <c r="F36" s="41" t="s">
        <v>46</v>
      </c>
      <c r="G36" s="41" t="s">
        <v>53</v>
      </c>
    </row>
    <row r="37" spans="1:7" ht="15" x14ac:dyDescent="0.25">
      <c r="A37" s="41" t="s">
        <v>155</v>
      </c>
      <c r="B37" s="41" t="s">
        <v>156</v>
      </c>
      <c r="C37" s="41" t="s">
        <v>157</v>
      </c>
      <c r="D37" s="41" t="s">
        <v>47</v>
      </c>
      <c r="E37" s="41" t="s">
        <v>57</v>
      </c>
      <c r="F37" s="41" t="s">
        <v>46</v>
      </c>
      <c r="G37" s="41" t="s">
        <v>53</v>
      </c>
    </row>
    <row r="38" spans="1:7" ht="15" x14ac:dyDescent="0.25">
      <c r="A38" s="41" t="s">
        <v>158</v>
      </c>
      <c r="B38" s="41" t="s">
        <v>159</v>
      </c>
      <c r="C38" s="41" t="s">
        <v>160</v>
      </c>
      <c r="D38" s="41" t="s">
        <v>47</v>
      </c>
      <c r="E38" s="41" t="s">
        <v>57</v>
      </c>
      <c r="F38" s="41" t="s">
        <v>46</v>
      </c>
      <c r="G38" s="41" t="s">
        <v>53</v>
      </c>
    </row>
    <row r="39" spans="1:7" ht="15" x14ac:dyDescent="0.25">
      <c r="A39" s="41" t="s">
        <v>161</v>
      </c>
      <c r="B39" s="41" t="s">
        <v>162</v>
      </c>
      <c r="C39" s="41" t="s">
        <v>163</v>
      </c>
      <c r="D39" s="41" t="s">
        <v>47</v>
      </c>
      <c r="E39" s="41" t="s">
        <v>83</v>
      </c>
      <c r="F39" s="41" t="s">
        <v>46</v>
      </c>
      <c r="G39" s="41" t="s">
        <v>53</v>
      </c>
    </row>
    <row r="40" spans="1:7" ht="15" x14ac:dyDescent="0.25">
      <c r="A40" s="41" t="s">
        <v>164</v>
      </c>
      <c r="B40" s="41" t="s">
        <v>165</v>
      </c>
      <c r="C40" s="41" t="s">
        <v>163</v>
      </c>
      <c r="D40" s="41" t="s">
        <v>47</v>
      </c>
      <c r="E40" s="41" t="s">
        <v>52</v>
      </c>
      <c r="F40" s="41" t="s">
        <v>46</v>
      </c>
      <c r="G40" s="41" t="s">
        <v>53</v>
      </c>
    </row>
    <row r="41" spans="1:7" ht="15" x14ac:dyDescent="0.25">
      <c r="A41" s="41" t="s">
        <v>166</v>
      </c>
      <c r="B41" s="41" t="s">
        <v>167</v>
      </c>
      <c r="C41" s="41" t="s">
        <v>168</v>
      </c>
      <c r="D41" s="41" t="s">
        <v>47</v>
      </c>
      <c r="E41" s="41" t="s">
        <v>57</v>
      </c>
      <c r="F41" s="41" t="s">
        <v>46</v>
      </c>
      <c r="G41" s="41" t="s">
        <v>53</v>
      </c>
    </row>
    <row r="42" spans="1:7" ht="15" x14ac:dyDescent="0.25">
      <c r="A42" s="41" t="s">
        <v>169</v>
      </c>
      <c r="B42" s="41" t="s">
        <v>170</v>
      </c>
      <c r="C42" s="41" t="s">
        <v>171</v>
      </c>
      <c r="D42" s="41" t="s">
        <v>47</v>
      </c>
      <c r="E42" s="41" t="s">
        <v>57</v>
      </c>
      <c r="F42" s="41" t="s">
        <v>46</v>
      </c>
      <c r="G42" s="41" t="s">
        <v>53</v>
      </c>
    </row>
    <row r="43" spans="1:7" ht="15" x14ac:dyDescent="0.25">
      <c r="A43" s="41" t="s">
        <v>172</v>
      </c>
      <c r="B43" s="41" t="s">
        <v>173</v>
      </c>
      <c r="C43" s="41" t="s">
        <v>174</v>
      </c>
      <c r="D43" s="41" t="s">
        <v>47</v>
      </c>
      <c r="E43" s="41" t="s">
        <v>64</v>
      </c>
      <c r="F43" s="41" t="s">
        <v>46</v>
      </c>
      <c r="G43" s="41" t="s">
        <v>53</v>
      </c>
    </row>
    <row r="44" spans="1:7" ht="15" x14ac:dyDescent="0.25">
      <c r="A44" s="41" t="s">
        <v>175</v>
      </c>
      <c r="B44" s="41" t="s">
        <v>176</v>
      </c>
      <c r="C44" s="41" t="s">
        <v>174</v>
      </c>
      <c r="D44" s="41" t="s">
        <v>47</v>
      </c>
      <c r="E44" s="41" t="s">
        <v>52</v>
      </c>
      <c r="F44" s="41" t="s">
        <v>46</v>
      </c>
      <c r="G44" s="41" t="s">
        <v>53</v>
      </c>
    </row>
    <row r="45" spans="1:7" ht="15" x14ac:dyDescent="0.25">
      <c r="A45" s="41" t="s">
        <v>177</v>
      </c>
      <c r="B45" s="41" t="s">
        <v>178</v>
      </c>
      <c r="C45" s="41" t="s">
        <v>179</v>
      </c>
      <c r="D45" s="41" t="s">
        <v>47</v>
      </c>
      <c r="E45" s="41" t="s">
        <v>57</v>
      </c>
      <c r="F45" s="41" t="s">
        <v>46</v>
      </c>
      <c r="G45" s="41" t="s">
        <v>53</v>
      </c>
    </row>
    <row r="46" spans="1:7" ht="15" x14ac:dyDescent="0.25">
      <c r="A46" s="41" t="s">
        <v>180</v>
      </c>
      <c r="B46" s="41" t="s">
        <v>181</v>
      </c>
      <c r="C46" s="41" t="s">
        <v>182</v>
      </c>
      <c r="D46" s="41" t="s">
        <v>47</v>
      </c>
      <c r="E46" s="41" t="s">
        <v>57</v>
      </c>
      <c r="F46" s="41" t="s">
        <v>46</v>
      </c>
      <c r="G46" s="41" t="s">
        <v>53</v>
      </c>
    </row>
    <row r="47" spans="1:7" ht="15" x14ac:dyDescent="0.25">
      <c r="A47" s="41" t="s">
        <v>183</v>
      </c>
      <c r="B47" s="41" t="s">
        <v>184</v>
      </c>
      <c r="C47" s="41" t="s">
        <v>185</v>
      </c>
      <c r="D47" s="41" t="s">
        <v>47</v>
      </c>
      <c r="E47" s="41" t="s">
        <v>57</v>
      </c>
      <c r="F47" s="41" t="s">
        <v>46</v>
      </c>
      <c r="G47" s="41" t="s">
        <v>53</v>
      </c>
    </row>
    <row r="48" spans="1:7" ht="15" x14ac:dyDescent="0.25">
      <c r="A48" s="41" t="s">
        <v>186</v>
      </c>
      <c r="B48" s="41" t="s">
        <v>187</v>
      </c>
      <c r="C48" s="41" t="s">
        <v>188</v>
      </c>
      <c r="D48" s="41" t="s">
        <v>47</v>
      </c>
      <c r="E48" s="41" t="s">
        <v>57</v>
      </c>
      <c r="F48" s="41" t="s">
        <v>46</v>
      </c>
      <c r="G48" s="41" t="s">
        <v>53</v>
      </c>
    </row>
    <row r="49" spans="1:7" ht="15" x14ac:dyDescent="0.25">
      <c r="A49" s="41" t="s">
        <v>189</v>
      </c>
      <c r="B49" s="41" t="s">
        <v>190</v>
      </c>
      <c r="C49" s="41" t="s">
        <v>46</v>
      </c>
      <c r="D49" s="41" t="s">
        <v>47</v>
      </c>
      <c r="E49" s="41" t="s">
        <v>73</v>
      </c>
      <c r="F49" s="41" t="s">
        <v>46</v>
      </c>
      <c r="G49" s="41" t="s">
        <v>53</v>
      </c>
    </row>
    <row r="50" spans="1:7" ht="15" x14ac:dyDescent="0.25">
      <c r="A50" s="41" t="s">
        <v>191</v>
      </c>
      <c r="B50" s="41" t="s">
        <v>192</v>
      </c>
      <c r="C50" s="41" t="s">
        <v>193</v>
      </c>
      <c r="D50" s="41" t="s">
        <v>47</v>
      </c>
      <c r="E50" s="41" t="s">
        <v>57</v>
      </c>
      <c r="F50" s="41" t="s">
        <v>46</v>
      </c>
      <c r="G50" s="41" t="s">
        <v>53</v>
      </c>
    </row>
    <row r="51" spans="1:7" ht="15" x14ac:dyDescent="0.25">
      <c r="A51" s="41" t="s">
        <v>194</v>
      </c>
      <c r="B51" s="41" t="s">
        <v>195</v>
      </c>
      <c r="C51" s="41" t="s">
        <v>196</v>
      </c>
      <c r="D51" s="41" t="s">
        <v>47</v>
      </c>
      <c r="E51" s="41" t="s">
        <v>57</v>
      </c>
      <c r="F51" s="41" t="s">
        <v>46</v>
      </c>
      <c r="G51" s="41" t="s">
        <v>53</v>
      </c>
    </row>
    <row r="52" spans="1:7" ht="15" x14ac:dyDescent="0.25">
      <c r="A52" s="41" t="s">
        <v>197</v>
      </c>
      <c r="B52" s="41" t="s">
        <v>198</v>
      </c>
      <c r="C52" s="41" t="s">
        <v>199</v>
      </c>
      <c r="D52" s="41" t="s">
        <v>47</v>
      </c>
      <c r="E52" s="41" t="s">
        <v>83</v>
      </c>
      <c r="F52" s="41" t="s">
        <v>46</v>
      </c>
      <c r="G52" s="41" t="s">
        <v>53</v>
      </c>
    </row>
    <row r="53" spans="1:7" ht="15" x14ac:dyDescent="0.25">
      <c r="A53" s="41" t="s">
        <v>200</v>
      </c>
      <c r="B53" s="41" t="s">
        <v>201</v>
      </c>
      <c r="C53" s="41" t="s">
        <v>199</v>
      </c>
      <c r="D53" s="41" t="s">
        <v>47</v>
      </c>
      <c r="E53" s="41" t="s">
        <v>52</v>
      </c>
      <c r="F53" s="41" t="s">
        <v>46</v>
      </c>
      <c r="G53" s="41" t="s">
        <v>53</v>
      </c>
    </row>
    <row r="54" spans="1:7" ht="15" x14ac:dyDescent="0.25">
      <c r="A54" s="41" t="s">
        <v>202</v>
      </c>
      <c r="B54" s="41" t="s">
        <v>203</v>
      </c>
      <c r="C54" s="41" t="s">
        <v>204</v>
      </c>
      <c r="D54" s="41" t="s">
        <v>47</v>
      </c>
      <c r="E54" s="41" t="s">
        <v>57</v>
      </c>
      <c r="F54" s="41" t="s">
        <v>46</v>
      </c>
      <c r="G54" s="41" t="s">
        <v>53</v>
      </c>
    </row>
    <row r="55" spans="1:7" ht="15" x14ac:dyDescent="0.25">
      <c r="A55" s="41" t="s">
        <v>205</v>
      </c>
      <c r="B55" s="41" t="s">
        <v>206</v>
      </c>
      <c r="C55" s="41" t="s">
        <v>207</v>
      </c>
      <c r="D55" s="41" t="s">
        <v>47</v>
      </c>
      <c r="E55" s="41" t="s">
        <v>57</v>
      </c>
      <c r="F55" s="41" t="s">
        <v>46</v>
      </c>
      <c r="G55" s="41" t="s">
        <v>53</v>
      </c>
    </row>
    <row r="56" spans="1:7" ht="15" x14ac:dyDescent="0.25">
      <c r="A56" s="41" t="s">
        <v>208</v>
      </c>
      <c r="B56" s="41" t="s">
        <v>209</v>
      </c>
      <c r="C56" s="41" t="s">
        <v>210</v>
      </c>
      <c r="D56" s="41" t="s">
        <v>47</v>
      </c>
      <c r="E56" s="41" t="s">
        <v>64</v>
      </c>
      <c r="F56" s="41" t="s">
        <v>46</v>
      </c>
      <c r="G56" s="41" t="s">
        <v>53</v>
      </c>
    </row>
    <row r="57" spans="1:7" ht="15" x14ac:dyDescent="0.25">
      <c r="A57" s="41" t="s">
        <v>211</v>
      </c>
      <c r="B57" s="41" t="s">
        <v>212</v>
      </c>
      <c r="C57" s="41" t="s">
        <v>210</v>
      </c>
      <c r="D57" s="41" t="s">
        <v>47</v>
      </c>
      <c r="E57" s="41" t="s">
        <v>52</v>
      </c>
      <c r="F57" s="41" t="s">
        <v>46</v>
      </c>
      <c r="G57" s="41" t="s">
        <v>53</v>
      </c>
    </row>
    <row r="58" spans="1:7" ht="15" x14ac:dyDescent="0.25">
      <c r="A58" s="41" t="s">
        <v>213</v>
      </c>
      <c r="B58" s="41" t="s">
        <v>214</v>
      </c>
      <c r="C58" s="41" t="s">
        <v>215</v>
      </c>
      <c r="D58" s="41" t="s">
        <v>47</v>
      </c>
      <c r="E58" s="41" t="s">
        <v>57</v>
      </c>
      <c r="F58" s="41" t="s">
        <v>46</v>
      </c>
      <c r="G58" s="41" t="s">
        <v>53</v>
      </c>
    </row>
    <row r="59" spans="1:7" ht="15" x14ac:dyDescent="0.25">
      <c r="A59" s="41" t="s">
        <v>216</v>
      </c>
      <c r="B59" s="41" t="s">
        <v>217</v>
      </c>
      <c r="C59" s="41" t="s">
        <v>218</v>
      </c>
      <c r="D59" s="41" t="s">
        <v>47</v>
      </c>
      <c r="E59" s="41" t="s">
        <v>57</v>
      </c>
      <c r="F59" s="41" t="s">
        <v>46</v>
      </c>
      <c r="G59" s="41" t="s">
        <v>53</v>
      </c>
    </row>
    <row r="60" spans="1:7" ht="15" x14ac:dyDescent="0.25">
      <c r="A60" s="41" t="s">
        <v>219</v>
      </c>
      <c r="B60" s="41" t="s">
        <v>220</v>
      </c>
      <c r="C60" s="41" t="s">
        <v>221</v>
      </c>
      <c r="D60" s="41" t="s">
        <v>47</v>
      </c>
      <c r="E60" s="41" t="s">
        <v>57</v>
      </c>
      <c r="F60" s="41" t="s">
        <v>46</v>
      </c>
      <c r="G60" s="41" t="s">
        <v>53</v>
      </c>
    </row>
    <row r="61" spans="1:7" ht="15" x14ac:dyDescent="0.25">
      <c r="A61" s="41" t="s">
        <v>222</v>
      </c>
      <c r="B61" s="41" t="s">
        <v>223</v>
      </c>
      <c r="C61" s="41" t="s">
        <v>224</v>
      </c>
      <c r="D61" s="41" t="s">
        <v>47</v>
      </c>
      <c r="E61" s="41" t="s">
        <v>57</v>
      </c>
      <c r="F61" s="41" t="s">
        <v>46</v>
      </c>
      <c r="G61" s="41" t="s">
        <v>53</v>
      </c>
    </row>
    <row r="62" spans="1:7" ht="15" x14ac:dyDescent="0.25">
      <c r="A62" s="41" t="s">
        <v>225</v>
      </c>
      <c r="B62" s="41" t="s">
        <v>226</v>
      </c>
      <c r="C62" s="41" t="s">
        <v>227</v>
      </c>
      <c r="D62" s="41" t="s">
        <v>47</v>
      </c>
      <c r="E62" s="41" t="s">
        <v>57</v>
      </c>
      <c r="F62" s="41" t="s">
        <v>46</v>
      </c>
      <c r="G62" s="41" t="s">
        <v>53</v>
      </c>
    </row>
    <row r="63" spans="1:7" ht="15" x14ac:dyDescent="0.25">
      <c r="A63" s="41" t="s">
        <v>228</v>
      </c>
      <c r="B63" s="41" t="s">
        <v>229</v>
      </c>
      <c r="C63" s="41" t="s">
        <v>46</v>
      </c>
      <c r="D63" s="41" t="s">
        <v>47</v>
      </c>
      <c r="E63" s="41" t="s">
        <v>57</v>
      </c>
      <c r="F63" s="41" t="s">
        <v>46</v>
      </c>
      <c r="G63" s="41" t="s">
        <v>53</v>
      </c>
    </row>
    <row r="64" spans="1:7" ht="15" x14ac:dyDescent="0.25">
      <c r="A64" s="41" t="s">
        <v>230</v>
      </c>
      <c r="B64" s="41" t="s">
        <v>231</v>
      </c>
      <c r="C64" s="41" t="s">
        <v>232</v>
      </c>
      <c r="D64" s="41" t="s">
        <v>47</v>
      </c>
      <c r="E64" s="41" t="s">
        <v>233</v>
      </c>
      <c r="F64" s="41" t="s">
        <v>46</v>
      </c>
      <c r="G64" s="41" t="s">
        <v>53</v>
      </c>
    </row>
    <row r="65" spans="1:7" ht="15" x14ac:dyDescent="0.25">
      <c r="A65" s="41" t="s">
        <v>234</v>
      </c>
      <c r="B65" s="41" t="s">
        <v>235</v>
      </c>
      <c r="C65" s="41" t="s">
        <v>236</v>
      </c>
      <c r="D65" s="41" t="s">
        <v>47</v>
      </c>
      <c r="E65" s="41" t="s">
        <v>83</v>
      </c>
      <c r="F65" s="41" t="s">
        <v>46</v>
      </c>
      <c r="G65" s="41" t="s">
        <v>53</v>
      </c>
    </row>
    <row r="66" spans="1:7" ht="15" x14ac:dyDescent="0.25">
      <c r="A66" s="41" t="s">
        <v>237</v>
      </c>
      <c r="B66" s="41" t="s">
        <v>238</v>
      </c>
      <c r="C66" s="41" t="s">
        <v>236</v>
      </c>
      <c r="D66" s="41" t="s">
        <v>47</v>
      </c>
      <c r="E66" s="41" t="s">
        <v>52</v>
      </c>
      <c r="F66" s="41" t="s">
        <v>46</v>
      </c>
      <c r="G66" s="41" t="s">
        <v>53</v>
      </c>
    </row>
    <row r="67" spans="1:7" ht="15" x14ac:dyDescent="0.25">
      <c r="A67" s="41" t="s">
        <v>239</v>
      </c>
      <c r="B67" s="41" t="s">
        <v>240</v>
      </c>
      <c r="C67" s="41" t="s">
        <v>241</v>
      </c>
      <c r="D67" s="41" t="s">
        <v>47</v>
      </c>
      <c r="E67" s="41" t="s">
        <v>57</v>
      </c>
      <c r="F67" s="41" t="s">
        <v>46</v>
      </c>
      <c r="G67" s="41" t="s">
        <v>53</v>
      </c>
    </row>
    <row r="68" spans="1:7" ht="15" x14ac:dyDescent="0.25">
      <c r="A68" s="41" t="s">
        <v>242</v>
      </c>
      <c r="B68" s="41" t="s">
        <v>243</v>
      </c>
      <c r="C68" s="41" t="s">
        <v>244</v>
      </c>
      <c r="D68" s="41" t="s">
        <v>47</v>
      </c>
      <c r="E68" s="41" t="s">
        <v>57</v>
      </c>
      <c r="F68" s="41" t="s">
        <v>46</v>
      </c>
      <c r="G68" s="41" t="s">
        <v>53</v>
      </c>
    </row>
    <row r="69" spans="1:7" ht="15" x14ac:dyDescent="0.25">
      <c r="A69" s="41" t="s">
        <v>245</v>
      </c>
      <c r="B69" s="41" t="s">
        <v>246</v>
      </c>
      <c r="C69" s="41" t="s">
        <v>51</v>
      </c>
      <c r="D69" s="41" t="s">
        <v>47</v>
      </c>
      <c r="E69" s="41" t="s">
        <v>52</v>
      </c>
      <c r="F69" s="41" t="s">
        <v>46</v>
      </c>
      <c r="G69" s="41" t="s">
        <v>53</v>
      </c>
    </row>
    <row r="70" spans="1:7" ht="15" x14ac:dyDescent="0.25">
      <c r="A70" s="41" t="s">
        <v>247</v>
      </c>
      <c r="B70" s="41" t="s">
        <v>248</v>
      </c>
      <c r="C70" s="41" t="s">
        <v>51</v>
      </c>
      <c r="D70" s="41" t="s">
        <v>47</v>
      </c>
      <c r="E70" s="41" t="s">
        <v>233</v>
      </c>
      <c r="F70" s="41" t="s">
        <v>46</v>
      </c>
      <c r="G70" s="41" t="s">
        <v>53</v>
      </c>
    </row>
    <row r="71" spans="1:7" ht="15" x14ac:dyDescent="0.25">
      <c r="A71" s="41" t="s">
        <v>249</v>
      </c>
      <c r="B71" s="41" t="s">
        <v>250</v>
      </c>
      <c r="C71" s="41" t="s">
        <v>251</v>
      </c>
      <c r="D71" s="41" t="s">
        <v>47</v>
      </c>
      <c r="E71" s="41" t="s">
        <v>57</v>
      </c>
      <c r="F71" s="41" t="s">
        <v>46</v>
      </c>
      <c r="G71" s="41" t="s">
        <v>53</v>
      </c>
    </row>
    <row r="72" spans="1:7" ht="15" x14ac:dyDescent="0.25">
      <c r="A72" s="41" t="s">
        <v>252</v>
      </c>
      <c r="B72" s="41" t="s">
        <v>253</v>
      </c>
      <c r="C72" s="41" t="s">
        <v>254</v>
      </c>
      <c r="D72" s="41" t="s">
        <v>47</v>
      </c>
      <c r="E72" s="41" t="s">
        <v>57</v>
      </c>
      <c r="F72" s="41" t="s">
        <v>46</v>
      </c>
      <c r="G72" s="41" t="s">
        <v>53</v>
      </c>
    </row>
    <row r="73" spans="1:7" ht="15" x14ac:dyDescent="0.25">
      <c r="A73" s="41" t="s">
        <v>255</v>
      </c>
      <c r="B73" s="41" t="s">
        <v>256</v>
      </c>
      <c r="C73" s="41" t="s">
        <v>257</v>
      </c>
      <c r="D73" s="41" t="s">
        <v>47</v>
      </c>
      <c r="E73" s="41" t="s">
        <v>57</v>
      </c>
      <c r="F73" s="41" t="s">
        <v>46</v>
      </c>
      <c r="G73" s="41" t="s">
        <v>53</v>
      </c>
    </row>
    <row r="74" spans="1:7" ht="15" x14ac:dyDescent="0.25">
      <c r="A74" s="41" t="s">
        <v>258</v>
      </c>
      <c r="B74" s="41" t="s">
        <v>259</v>
      </c>
      <c r="C74" s="41" t="s">
        <v>260</v>
      </c>
      <c r="D74" s="41" t="s">
        <v>47</v>
      </c>
      <c r="E74" s="41" t="s">
        <v>83</v>
      </c>
      <c r="F74" s="41" t="s">
        <v>46</v>
      </c>
      <c r="G74" s="41" t="s">
        <v>53</v>
      </c>
    </row>
    <row r="75" spans="1:7" ht="15" x14ac:dyDescent="0.25">
      <c r="A75" s="41" t="s">
        <v>261</v>
      </c>
      <c r="B75" s="41" t="s">
        <v>262</v>
      </c>
      <c r="C75" s="41" t="s">
        <v>260</v>
      </c>
      <c r="D75" s="41" t="s">
        <v>47</v>
      </c>
      <c r="E75" s="41" t="s">
        <v>52</v>
      </c>
      <c r="F75" s="41" t="s">
        <v>46</v>
      </c>
      <c r="G75" s="41" t="s">
        <v>53</v>
      </c>
    </row>
    <row r="76" spans="1:7" ht="15" x14ac:dyDescent="0.25">
      <c r="A76" s="41" t="s">
        <v>263</v>
      </c>
      <c r="B76" s="41" t="s">
        <v>264</v>
      </c>
      <c r="C76" s="41" t="s">
        <v>265</v>
      </c>
      <c r="D76" s="41" t="s">
        <v>47</v>
      </c>
      <c r="E76" s="41" t="s">
        <v>57</v>
      </c>
      <c r="F76" s="41" t="s">
        <v>46</v>
      </c>
      <c r="G76" s="41" t="s">
        <v>53</v>
      </c>
    </row>
    <row r="77" spans="1:7" ht="15" x14ac:dyDescent="0.25">
      <c r="A77" s="41" t="s">
        <v>266</v>
      </c>
      <c r="B77" s="41" t="s">
        <v>267</v>
      </c>
      <c r="C77" s="41" t="s">
        <v>268</v>
      </c>
      <c r="D77" s="41" t="s">
        <v>47</v>
      </c>
      <c r="E77" s="41" t="s">
        <v>64</v>
      </c>
      <c r="F77" s="41" t="s">
        <v>46</v>
      </c>
      <c r="G77" s="41" t="s">
        <v>53</v>
      </c>
    </row>
    <row r="78" spans="1:7" ht="15" x14ac:dyDescent="0.25">
      <c r="A78" s="41" t="s">
        <v>269</v>
      </c>
      <c r="B78" s="41" t="s">
        <v>270</v>
      </c>
      <c r="C78" s="41" t="s">
        <v>271</v>
      </c>
      <c r="D78" s="41" t="s">
        <v>47</v>
      </c>
      <c r="E78" s="41" t="s">
        <v>57</v>
      </c>
      <c r="F78" s="41" t="s">
        <v>46</v>
      </c>
      <c r="G78" s="41" t="s">
        <v>53</v>
      </c>
    </row>
    <row r="79" spans="1:7" ht="15" x14ac:dyDescent="0.25">
      <c r="A79" s="41" t="s">
        <v>272</v>
      </c>
      <c r="B79" s="41" t="s">
        <v>273</v>
      </c>
      <c r="C79" s="41" t="s">
        <v>274</v>
      </c>
      <c r="D79" s="41" t="s">
        <v>47</v>
      </c>
      <c r="E79" s="41" t="s">
        <v>57</v>
      </c>
      <c r="F79" s="41" t="s">
        <v>46</v>
      </c>
      <c r="G79" s="41" t="s">
        <v>53</v>
      </c>
    </row>
    <row r="80" spans="1:7" ht="15" x14ac:dyDescent="0.25">
      <c r="A80" s="41" t="s">
        <v>275</v>
      </c>
      <c r="B80" s="41" t="s">
        <v>276</v>
      </c>
      <c r="C80" s="41" t="s">
        <v>277</v>
      </c>
      <c r="D80" s="41" t="s">
        <v>47</v>
      </c>
      <c r="E80" s="41" t="s">
        <v>57</v>
      </c>
      <c r="F80" s="41" t="s">
        <v>46</v>
      </c>
      <c r="G80" s="41" t="s">
        <v>53</v>
      </c>
    </row>
    <row r="81" spans="1:7" ht="15" x14ac:dyDescent="0.25">
      <c r="A81" s="41" t="s">
        <v>278</v>
      </c>
      <c r="B81" s="41" t="s">
        <v>279</v>
      </c>
      <c r="C81" s="41" t="s">
        <v>280</v>
      </c>
      <c r="D81" s="41" t="s">
        <v>47</v>
      </c>
      <c r="E81" s="41" t="s">
        <v>83</v>
      </c>
      <c r="F81" s="41" t="s">
        <v>46</v>
      </c>
      <c r="G81" s="41" t="s">
        <v>53</v>
      </c>
    </row>
    <row r="82" spans="1:7" ht="15" x14ac:dyDescent="0.25">
      <c r="A82" s="41" t="s">
        <v>281</v>
      </c>
      <c r="B82" s="41" t="s">
        <v>282</v>
      </c>
      <c r="C82" s="41" t="s">
        <v>283</v>
      </c>
      <c r="D82" s="41" t="s">
        <v>47</v>
      </c>
      <c r="E82" s="41" t="s">
        <v>83</v>
      </c>
      <c r="F82" s="41" t="s">
        <v>46</v>
      </c>
      <c r="G82" s="41" t="s">
        <v>53</v>
      </c>
    </row>
    <row r="83" spans="1:7" ht="15" x14ac:dyDescent="0.25">
      <c r="A83" s="41" t="s">
        <v>284</v>
      </c>
      <c r="B83" s="41" t="s">
        <v>285</v>
      </c>
      <c r="C83" s="41" t="s">
        <v>283</v>
      </c>
      <c r="D83" s="41" t="s">
        <v>47</v>
      </c>
      <c r="E83" s="41" t="s">
        <v>52</v>
      </c>
      <c r="F83" s="41" t="s">
        <v>46</v>
      </c>
      <c r="G83" s="41" t="s">
        <v>53</v>
      </c>
    </row>
    <row r="84" spans="1:7" ht="15" x14ac:dyDescent="0.25">
      <c r="A84" s="41" t="s">
        <v>286</v>
      </c>
      <c r="B84" s="41" t="s">
        <v>287</v>
      </c>
      <c r="C84" s="41" t="s">
        <v>288</v>
      </c>
      <c r="D84" s="41" t="s">
        <v>47</v>
      </c>
      <c r="E84" s="41" t="s">
        <v>57</v>
      </c>
      <c r="F84" s="41" t="s">
        <v>46</v>
      </c>
      <c r="G84" s="41" t="s">
        <v>53</v>
      </c>
    </row>
    <row r="85" spans="1:7" ht="15" x14ac:dyDescent="0.25">
      <c r="A85" s="41" t="s">
        <v>289</v>
      </c>
      <c r="B85" s="41" t="s">
        <v>290</v>
      </c>
      <c r="C85" s="41" t="s">
        <v>291</v>
      </c>
      <c r="D85" s="41" t="s">
        <v>47</v>
      </c>
      <c r="E85" s="41" t="s">
        <v>57</v>
      </c>
      <c r="F85" s="41" t="s">
        <v>46</v>
      </c>
      <c r="G85" s="41" t="s">
        <v>53</v>
      </c>
    </row>
    <row r="86" spans="1:7" ht="15" x14ac:dyDescent="0.25">
      <c r="A86" s="41" t="s">
        <v>292</v>
      </c>
      <c r="B86" s="41" t="s">
        <v>293</v>
      </c>
      <c r="C86" s="41" t="s">
        <v>294</v>
      </c>
      <c r="D86" s="41" t="s">
        <v>47</v>
      </c>
      <c r="E86" s="41" t="s">
        <v>57</v>
      </c>
      <c r="F86" s="41" t="s">
        <v>46</v>
      </c>
      <c r="G86" s="41" t="s">
        <v>53</v>
      </c>
    </row>
    <row r="87" spans="1:7" ht="15" x14ac:dyDescent="0.25">
      <c r="A87" s="41" t="s">
        <v>295</v>
      </c>
      <c r="B87" s="41" t="s">
        <v>296</v>
      </c>
      <c r="C87" s="41" t="s">
        <v>297</v>
      </c>
      <c r="D87" s="41" t="s">
        <v>47</v>
      </c>
      <c r="E87" s="41" t="s">
        <v>57</v>
      </c>
      <c r="F87" s="41" t="s">
        <v>46</v>
      </c>
      <c r="G87" s="41" t="s">
        <v>53</v>
      </c>
    </row>
    <row r="88" spans="1:7" ht="15" x14ac:dyDescent="0.25">
      <c r="A88" s="41" t="s">
        <v>298</v>
      </c>
      <c r="B88" s="41" t="s">
        <v>299</v>
      </c>
      <c r="C88" s="41" t="s">
        <v>300</v>
      </c>
      <c r="D88" s="41" t="s">
        <v>47</v>
      </c>
      <c r="E88" s="41" t="s">
        <v>57</v>
      </c>
      <c r="F88" s="41" t="s">
        <v>46</v>
      </c>
      <c r="G88" s="41" t="s">
        <v>53</v>
      </c>
    </row>
    <row r="89" spans="1:7" ht="15" x14ac:dyDescent="0.25">
      <c r="A89" s="41" t="s">
        <v>301</v>
      </c>
      <c r="B89" s="41" t="s">
        <v>302</v>
      </c>
      <c r="C89" s="41" t="s">
        <v>303</v>
      </c>
      <c r="D89" s="41" t="s">
        <v>47</v>
      </c>
      <c r="E89" s="41" t="s">
        <v>57</v>
      </c>
      <c r="F89" s="41" t="s">
        <v>46</v>
      </c>
      <c r="G89" s="41" t="s">
        <v>53</v>
      </c>
    </row>
    <row r="90" spans="1:7" ht="15" x14ac:dyDescent="0.25">
      <c r="A90" s="41" t="s">
        <v>304</v>
      </c>
      <c r="B90" s="41" t="s">
        <v>305</v>
      </c>
      <c r="C90" s="41" t="s">
        <v>306</v>
      </c>
      <c r="D90" s="41" t="s">
        <v>47</v>
      </c>
      <c r="E90" s="41" t="s">
        <v>73</v>
      </c>
      <c r="F90" s="41" t="s">
        <v>46</v>
      </c>
      <c r="G90" s="41" t="s">
        <v>53</v>
      </c>
    </row>
    <row r="91" spans="1:7" ht="15" x14ac:dyDescent="0.25">
      <c r="A91" s="41" t="s">
        <v>307</v>
      </c>
      <c r="B91" s="41" t="s">
        <v>308</v>
      </c>
      <c r="C91" s="41" t="s">
        <v>46</v>
      </c>
      <c r="D91" s="41" t="s">
        <v>47</v>
      </c>
      <c r="E91" s="41" t="s">
        <v>52</v>
      </c>
      <c r="F91" s="41" t="s">
        <v>46</v>
      </c>
      <c r="G91" s="41" t="s">
        <v>53</v>
      </c>
    </row>
    <row r="92" spans="1:7" ht="15" x14ac:dyDescent="0.25">
      <c r="A92" s="41" t="s">
        <v>309</v>
      </c>
      <c r="B92" s="41" t="s">
        <v>310</v>
      </c>
      <c r="C92" s="41" t="s">
        <v>311</v>
      </c>
      <c r="D92" s="41" t="s">
        <v>47</v>
      </c>
      <c r="E92" s="41" t="s">
        <v>64</v>
      </c>
      <c r="F92" s="41" t="s">
        <v>46</v>
      </c>
      <c r="G92" s="41" t="s">
        <v>53</v>
      </c>
    </row>
    <row r="93" spans="1:7" ht="15" x14ac:dyDescent="0.25">
      <c r="A93" s="41" t="s">
        <v>312</v>
      </c>
      <c r="B93" s="41" t="s">
        <v>313</v>
      </c>
      <c r="C93" s="41" t="s">
        <v>311</v>
      </c>
      <c r="D93" s="41" t="s">
        <v>47</v>
      </c>
      <c r="E93" s="41" t="s">
        <v>52</v>
      </c>
      <c r="F93" s="41" t="s">
        <v>46</v>
      </c>
      <c r="G93" s="41" t="s">
        <v>53</v>
      </c>
    </row>
    <row r="94" spans="1:7" ht="15" x14ac:dyDescent="0.25">
      <c r="A94" s="41" t="s">
        <v>314</v>
      </c>
      <c r="B94" s="41" t="s">
        <v>315</v>
      </c>
      <c r="C94" s="41" t="s">
        <v>316</v>
      </c>
      <c r="D94" s="41" t="s">
        <v>47</v>
      </c>
      <c r="E94" s="41" t="s">
        <v>57</v>
      </c>
      <c r="F94" s="41" t="s">
        <v>46</v>
      </c>
      <c r="G94" s="41" t="s">
        <v>53</v>
      </c>
    </row>
    <row r="95" spans="1:7" ht="15" x14ac:dyDescent="0.25">
      <c r="A95" s="41" t="s">
        <v>317</v>
      </c>
      <c r="B95" s="41" t="s">
        <v>318</v>
      </c>
      <c r="C95" s="41" t="s">
        <v>319</v>
      </c>
      <c r="D95" s="41" t="s">
        <v>47</v>
      </c>
      <c r="E95" s="41" t="s">
        <v>57</v>
      </c>
      <c r="F95" s="41" t="s">
        <v>46</v>
      </c>
      <c r="G95" s="41" t="s">
        <v>53</v>
      </c>
    </row>
    <row r="96" spans="1:7" ht="15" x14ac:dyDescent="0.25">
      <c r="A96" s="41" t="s">
        <v>320</v>
      </c>
      <c r="B96" s="41" t="s">
        <v>321</v>
      </c>
      <c r="C96" s="41" t="s">
        <v>306</v>
      </c>
      <c r="D96" s="41" t="s">
        <v>47</v>
      </c>
      <c r="E96" s="41" t="s">
        <v>73</v>
      </c>
      <c r="F96" s="41" t="s">
        <v>46</v>
      </c>
      <c r="G96" s="41" t="s">
        <v>53</v>
      </c>
    </row>
    <row r="97" spans="1:7" ht="15" x14ac:dyDescent="0.25">
      <c r="A97" s="41" t="s">
        <v>322</v>
      </c>
      <c r="B97" s="41" t="s">
        <v>323</v>
      </c>
      <c r="C97" s="41" t="s">
        <v>46</v>
      </c>
      <c r="D97" s="41" t="s">
        <v>47</v>
      </c>
      <c r="E97" s="41" t="s">
        <v>52</v>
      </c>
      <c r="F97" s="41" t="s">
        <v>46</v>
      </c>
      <c r="G97" s="41" t="s">
        <v>53</v>
      </c>
    </row>
    <row r="98" spans="1:7" ht="15" x14ac:dyDescent="0.25">
      <c r="A98" s="41" t="s">
        <v>324</v>
      </c>
      <c r="B98" s="41" t="s">
        <v>325</v>
      </c>
      <c r="C98" s="41" t="s">
        <v>326</v>
      </c>
      <c r="D98" s="41" t="s">
        <v>47</v>
      </c>
      <c r="E98" s="41" t="s">
        <v>64</v>
      </c>
      <c r="F98" s="41" t="s">
        <v>46</v>
      </c>
      <c r="G98" s="41" t="s">
        <v>53</v>
      </c>
    </row>
    <row r="99" spans="1:7" ht="15" x14ac:dyDescent="0.25">
      <c r="A99" s="41" t="s">
        <v>327</v>
      </c>
      <c r="B99" s="41" t="s">
        <v>328</v>
      </c>
      <c r="C99" s="41" t="s">
        <v>329</v>
      </c>
      <c r="D99" s="41" t="s">
        <v>47</v>
      </c>
      <c r="E99" s="41" t="s">
        <v>48</v>
      </c>
      <c r="F99" s="41" t="s">
        <v>46</v>
      </c>
      <c r="G99" s="41" t="s">
        <v>37</v>
      </c>
    </row>
    <row r="100" spans="1:7" ht="15" x14ac:dyDescent="0.25">
      <c r="A100" s="41" t="s">
        <v>330</v>
      </c>
      <c r="B100" s="41" t="s">
        <v>331</v>
      </c>
      <c r="C100" s="41" t="s">
        <v>332</v>
      </c>
      <c r="D100" s="41" t="s">
        <v>47</v>
      </c>
      <c r="E100" s="41" t="s">
        <v>83</v>
      </c>
      <c r="F100" s="41" t="s">
        <v>46</v>
      </c>
      <c r="G100" s="41" t="s">
        <v>53</v>
      </c>
    </row>
    <row r="101" spans="1:7" ht="15" x14ac:dyDescent="0.25">
      <c r="A101" s="41" t="s">
        <v>333</v>
      </c>
      <c r="B101" s="41" t="s">
        <v>334</v>
      </c>
      <c r="C101" s="41" t="s">
        <v>335</v>
      </c>
      <c r="D101" s="41" t="s">
        <v>47</v>
      </c>
      <c r="E101" s="41" t="s">
        <v>52</v>
      </c>
      <c r="F101" s="41" t="s">
        <v>46</v>
      </c>
      <c r="G101" s="41" t="s">
        <v>53</v>
      </c>
    </row>
    <row r="102" spans="1:7" ht="15" x14ac:dyDescent="0.25">
      <c r="A102" s="41" t="s">
        <v>336</v>
      </c>
      <c r="B102" s="41" t="s">
        <v>337</v>
      </c>
      <c r="C102" s="41" t="s">
        <v>338</v>
      </c>
      <c r="D102" s="41" t="s">
        <v>47</v>
      </c>
      <c r="E102" s="41" t="s">
        <v>233</v>
      </c>
      <c r="F102" s="41" t="s">
        <v>46</v>
      </c>
      <c r="G102" s="41" t="s">
        <v>53</v>
      </c>
    </row>
    <row r="103" spans="1:7" ht="15" x14ac:dyDescent="0.25">
      <c r="A103" s="41" t="s">
        <v>339</v>
      </c>
      <c r="B103" s="41" t="s">
        <v>340</v>
      </c>
      <c r="C103" s="41" t="s">
        <v>341</v>
      </c>
      <c r="D103" s="41" t="s">
        <v>47</v>
      </c>
      <c r="E103" s="41" t="s">
        <v>57</v>
      </c>
      <c r="F103" s="41" t="s">
        <v>46</v>
      </c>
      <c r="G103" s="41" t="s">
        <v>53</v>
      </c>
    </row>
    <row r="104" spans="1:7" ht="15" x14ac:dyDescent="0.25">
      <c r="A104" s="41" t="s">
        <v>342</v>
      </c>
      <c r="B104" s="41" t="s">
        <v>343</v>
      </c>
      <c r="C104" s="41" t="s">
        <v>344</v>
      </c>
      <c r="D104" s="41" t="s">
        <v>47</v>
      </c>
      <c r="E104" s="41" t="s">
        <v>57</v>
      </c>
      <c r="F104" s="41" t="s">
        <v>46</v>
      </c>
      <c r="G104" s="41" t="s">
        <v>53</v>
      </c>
    </row>
    <row r="105" spans="1:7" ht="15" x14ac:dyDescent="0.25">
      <c r="A105" s="41" t="s">
        <v>345</v>
      </c>
      <c r="B105" s="41" t="s">
        <v>346</v>
      </c>
      <c r="C105" s="41" t="s">
        <v>347</v>
      </c>
      <c r="D105" s="41" t="s">
        <v>47</v>
      </c>
      <c r="E105" s="41" t="s">
        <v>57</v>
      </c>
      <c r="F105" s="41" t="s">
        <v>46</v>
      </c>
      <c r="G105" s="41" t="s">
        <v>53</v>
      </c>
    </row>
    <row r="106" spans="1:7" ht="15" x14ac:dyDescent="0.25">
      <c r="A106" s="41" t="s">
        <v>348</v>
      </c>
      <c r="B106" s="41" t="s">
        <v>349</v>
      </c>
      <c r="C106" s="41" t="s">
        <v>350</v>
      </c>
      <c r="D106" s="41" t="s">
        <v>47</v>
      </c>
      <c r="E106" s="41" t="s">
        <v>83</v>
      </c>
      <c r="F106" s="41" t="s">
        <v>46</v>
      </c>
      <c r="G106" s="41" t="s">
        <v>53</v>
      </c>
    </row>
    <row r="107" spans="1:7" ht="15" x14ac:dyDescent="0.25">
      <c r="A107" s="41" t="s">
        <v>351</v>
      </c>
      <c r="B107" s="41" t="s">
        <v>352</v>
      </c>
      <c r="C107" s="41" t="s">
        <v>353</v>
      </c>
      <c r="D107" s="41" t="s">
        <v>47</v>
      </c>
      <c r="E107" s="41" t="s">
        <v>64</v>
      </c>
      <c r="F107" s="41" t="s">
        <v>46</v>
      </c>
      <c r="G107" s="41" t="s">
        <v>53</v>
      </c>
    </row>
    <row r="108" spans="1:7" ht="15" x14ac:dyDescent="0.25">
      <c r="A108" s="41" t="s">
        <v>354</v>
      </c>
      <c r="B108" s="41" t="s">
        <v>355</v>
      </c>
      <c r="C108" s="41" t="s">
        <v>356</v>
      </c>
      <c r="D108" s="41" t="s">
        <v>47</v>
      </c>
      <c r="E108" s="41" t="s">
        <v>64</v>
      </c>
      <c r="F108" s="41" t="s">
        <v>46</v>
      </c>
      <c r="G108" s="41" t="s">
        <v>53</v>
      </c>
    </row>
    <row r="109" spans="1:7" ht="15" x14ac:dyDescent="0.25">
      <c r="A109" s="41" t="s">
        <v>357</v>
      </c>
      <c r="B109" s="41" t="s">
        <v>358</v>
      </c>
      <c r="C109" s="41" t="s">
        <v>359</v>
      </c>
      <c r="D109" s="41" t="s">
        <v>47</v>
      </c>
      <c r="E109" s="41" t="s">
        <v>57</v>
      </c>
      <c r="F109" s="41" t="s">
        <v>46</v>
      </c>
      <c r="G109" s="41" t="s">
        <v>53</v>
      </c>
    </row>
    <row r="110" spans="1:7" ht="15" x14ac:dyDescent="0.25">
      <c r="A110" s="41" t="s">
        <v>360</v>
      </c>
      <c r="B110" s="41" t="s">
        <v>361</v>
      </c>
      <c r="C110" s="41" t="s">
        <v>82</v>
      </c>
      <c r="D110" s="41" t="s">
        <v>47</v>
      </c>
      <c r="E110" s="41" t="s">
        <v>64</v>
      </c>
      <c r="F110" s="41" t="s">
        <v>46</v>
      </c>
      <c r="G110" s="41" t="s">
        <v>53</v>
      </c>
    </row>
    <row r="111" spans="1:7" ht="15" x14ac:dyDescent="0.25">
      <c r="A111" s="41" t="s">
        <v>362</v>
      </c>
      <c r="B111" s="41" t="s">
        <v>363</v>
      </c>
      <c r="C111" s="41" t="s">
        <v>364</v>
      </c>
      <c r="D111" s="41" t="s">
        <v>47</v>
      </c>
      <c r="E111" s="41" t="s">
        <v>57</v>
      </c>
      <c r="F111" s="41" t="s">
        <v>46</v>
      </c>
      <c r="G111" s="41" t="s">
        <v>53</v>
      </c>
    </row>
    <row r="112" spans="1:7" ht="15" x14ac:dyDescent="0.25">
      <c r="A112" s="41" t="s">
        <v>365</v>
      </c>
      <c r="B112" s="41" t="s">
        <v>366</v>
      </c>
      <c r="C112" s="41" t="s">
        <v>367</v>
      </c>
      <c r="D112" s="41" t="s">
        <v>47</v>
      </c>
      <c r="E112" s="41" t="s">
        <v>64</v>
      </c>
      <c r="F112" s="41" t="s">
        <v>46</v>
      </c>
      <c r="G112" s="41" t="s">
        <v>53</v>
      </c>
    </row>
    <row r="113" spans="1:7" ht="15" x14ac:dyDescent="0.25">
      <c r="A113" s="41" t="s">
        <v>368</v>
      </c>
      <c r="B113" s="41" t="s">
        <v>369</v>
      </c>
      <c r="C113" s="41" t="s">
        <v>370</v>
      </c>
      <c r="D113" s="41" t="s">
        <v>47</v>
      </c>
      <c r="E113" s="41" t="s">
        <v>57</v>
      </c>
      <c r="F113" s="41" t="s">
        <v>46</v>
      </c>
      <c r="G113" s="41" t="s">
        <v>53</v>
      </c>
    </row>
    <row r="114" spans="1:7" ht="15" x14ac:dyDescent="0.25">
      <c r="A114" s="41" t="s">
        <v>371</v>
      </c>
      <c r="B114" s="41" t="s">
        <v>372</v>
      </c>
      <c r="C114" s="41" t="s">
        <v>373</v>
      </c>
      <c r="D114" s="41" t="s">
        <v>47</v>
      </c>
      <c r="E114" s="41" t="s">
        <v>83</v>
      </c>
      <c r="F114" s="41" t="s">
        <v>46</v>
      </c>
      <c r="G114" s="41" t="s">
        <v>53</v>
      </c>
    </row>
    <row r="115" spans="1:7" ht="15" x14ac:dyDescent="0.25">
      <c r="A115" s="41" t="s">
        <v>374</v>
      </c>
      <c r="B115" s="41" t="s">
        <v>375</v>
      </c>
      <c r="C115" s="41" t="s">
        <v>376</v>
      </c>
      <c r="D115" s="41" t="s">
        <v>47</v>
      </c>
      <c r="E115" s="41" t="s">
        <v>57</v>
      </c>
      <c r="F115" s="41" t="s">
        <v>46</v>
      </c>
      <c r="G115" s="41" t="s">
        <v>53</v>
      </c>
    </row>
    <row r="116" spans="1:7" ht="15" x14ac:dyDescent="0.25">
      <c r="A116" s="41" t="s">
        <v>377</v>
      </c>
      <c r="B116" s="41" t="s">
        <v>378</v>
      </c>
      <c r="C116" s="41" t="s">
        <v>379</v>
      </c>
      <c r="D116" s="41" t="s">
        <v>47</v>
      </c>
      <c r="E116" s="41" t="s">
        <v>380</v>
      </c>
      <c r="F116" s="41" t="s">
        <v>46</v>
      </c>
      <c r="G116" s="41" t="s">
        <v>53</v>
      </c>
    </row>
    <row r="117" spans="1:7" ht="15" x14ac:dyDescent="0.25">
      <c r="A117" s="41" t="s">
        <v>381</v>
      </c>
      <c r="B117" s="41" t="s">
        <v>382</v>
      </c>
      <c r="C117" s="41" t="s">
        <v>383</v>
      </c>
      <c r="D117" s="41" t="s">
        <v>47</v>
      </c>
      <c r="E117" s="41" t="s">
        <v>57</v>
      </c>
      <c r="F117" s="41" t="s">
        <v>46</v>
      </c>
      <c r="G117" s="41" t="s">
        <v>53</v>
      </c>
    </row>
    <row r="118" spans="1:7" ht="15" x14ac:dyDescent="0.25">
      <c r="A118" s="41" t="s">
        <v>384</v>
      </c>
      <c r="B118" s="41" t="s">
        <v>385</v>
      </c>
      <c r="C118" s="41" t="s">
        <v>386</v>
      </c>
      <c r="D118" s="41" t="s">
        <v>47</v>
      </c>
      <c r="E118" s="41" t="s">
        <v>64</v>
      </c>
      <c r="F118" s="41" t="s">
        <v>46</v>
      </c>
      <c r="G118" s="41" t="s">
        <v>53</v>
      </c>
    </row>
    <row r="119" spans="1:7" ht="15" x14ac:dyDescent="0.25">
      <c r="A119" s="41" t="s">
        <v>387</v>
      </c>
      <c r="B119" s="41" t="s">
        <v>388</v>
      </c>
      <c r="C119" s="41" t="s">
        <v>389</v>
      </c>
      <c r="D119" s="41" t="s">
        <v>47</v>
      </c>
      <c r="E119" s="41" t="s">
        <v>57</v>
      </c>
      <c r="F119" s="41" t="s">
        <v>46</v>
      </c>
      <c r="G119" s="41" t="s">
        <v>53</v>
      </c>
    </row>
    <row r="120" spans="1:7" ht="15" x14ac:dyDescent="0.25">
      <c r="A120" s="41" t="s">
        <v>390</v>
      </c>
      <c r="B120" s="41" t="s">
        <v>391</v>
      </c>
      <c r="C120" s="41" t="s">
        <v>392</v>
      </c>
      <c r="D120" s="41" t="s">
        <v>47</v>
      </c>
      <c r="E120" s="41" t="s">
        <v>83</v>
      </c>
      <c r="F120" s="41" t="s">
        <v>46</v>
      </c>
      <c r="G120" s="41" t="s">
        <v>53</v>
      </c>
    </row>
    <row r="121" spans="1:7" ht="15" x14ac:dyDescent="0.25">
      <c r="A121" s="41" t="s">
        <v>393</v>
      </c>
      <c r="B121" s="41" t="s">
        <v>394</v>
      </c>
      <c r="C121" s="41" t="s">
        <v>392</v>
      </c>
      <c r="D121" s="41" t="s">
        <v>47</v>
      </c>
      <c r="E121" s="41" t="s">
        <v>52</v>
      </c>
      <c r="F121" s="41" t="s">
        <v>46</v>
      </c>
      <c r="G121" s="41" t="s">
        <v>53</v>
      </c>
    </row>
    <row r="122" spans="1:7" ht="15" x14ac:dyDescent="0.25">
      <c r="A122" s="41" t="s">
        <v>395</v>
      </c>
      <c r="B122" s="41" t="s">
        <v>396</v>
      </c>
      <c r="C122" s="41" t="s">
        <v>397</v>
      </c>
      <c r="D122" s="41" t="s">
        <v>47</v>
      </c>
      <c r="E122" s="41" t="s">
        <v>57</v>
      </c>
      <c r="F122" s="41" t="s">
        <v>46</v>
      </c>
      <c r="G122" s="41" t="s">
        <v>53</v>
      </c>
    </row>
    <row r="123" spans="1:7" ht="15" x14ac:dyDescent="0.25">
      <c r="A123" s="41" t="s">
        <v>398</v>
      </c>
      <c r="B123" s="41" t="s">
        <v>399</v>
      </c>
      <c r="C123" s="41" t="s">
        <v>400</v>
      </c>
      <c r="D123" s="41" t="s">
        <v>47</v>
      </c>
      <c r="E123" s="41" t="s">
        <v>57</v>
      </c>
      <c r="F123" s="41" t="s">
        <v>46</v>
      </c>
      <c r="G123" s="41" t="s">
        <v>53</v>
      </c>
    </row>
    <row r="124" spans="1:7" ht="15" x14ac:dyDescent="0.25">
      <c r="A124" s="41" t="s">
        <v>401</v>
      </c>
      <c r="B124" s="41" t="s">
        <v>402</v>
      </c>
      <c r="C124" s="41" t="s">
        <v>403</v>
      </c>
      <c r="D124" s="41" t="s">
        <v>404</v>
      </c>
      <c r="E124" s="41" t="s">
        <v>405</v>
      </c>
      <c r="F124" s="41" t="s">
        <v>406</v>
      </c>
      <c r="G124" s="41" t="s">
        <v>37</v>
      </c>
    </row>
    <row r="125" spans="1:7" ht="15" x14ac:dyDescent="0.25">
      <c r="A125" s="41" t="s">
        <v>407</v>
      </c>
      <c r="B125" s="41" t="s">
        <v>408</v>
      </c>
      <c r="C125" s="41" t="s">
        <v>409</v>
      </c>
      <c r="D125" s="41" t="s">
        <v>47</v>
      </c>
      <c r="E125" s="41" t="s">
        <v>57</v>
      </c>
      <c r="F125" s="41" t="s">
        <v>46</v>
      </c>
      <c r="G125" s="41" t="s">
        <v>53</v>
      </c>
    </row>
    <row r="126" spans="1:7" ht="15" x14ac:dyDescent="0.25">
      <c r="A126" s="41" t="s">
        <v>410</v>
      </c>
      <c r="B126" s="41" t="s">
        <v>411</v>
      </c>
      <c r="C126" s="41" t="s">
        <v>412</v>
      </c>
      <c r="D126" s="41" t="s">
        <v>47</v>
      </c>
      <c r="E126" s="41" t="s">
        <v>57</v>
      </c>
      <c r="F126" s="41" t="s">
        <v>46</v>
      </c>
      <c r="G126" s="41" t="s">
        <v>53</v>
      </c>
    </row>
    <row r="127" spans="1:7" ht="15" x14ac:dyDescent="0.25">
      <c r="A127" s="41" t="s">
        <v>413</v>
      </c>
      <c r="B127" s="41" t="s">
        <v>414</v>
      </c>
      <c r="C127" s="41" t="s">
        <v>415</v>
      </c>
      <c r="D127" s="41" t="s">
        <v>47</v>
      </c>
      <c r="E127" s="41" t="s">
        <v>57</v>
      </c>
      <c r="F127" s="41" t="s">
        <v>46</v>
      </c>
      <c r="G127" s="41" t="s">
        <v>53</v>
      </c>
    </row>
    <row r="128" spans="1:7" ht="15" x14ac:dyDescent="0.25">
      <c r="A128" s="41" t="s">
        <v>416</v>
      </c>
      <c r="B128" s="41" t="s">
        <v>417</v>
      </c>
      <c r="C128" s="41" t="s">
        <v>418</v>
      </c>
      <c r="D128" s="41" t="s">
        <v>47</v>
      </c>
      <c r="E128" s="41" t="s">
        <v>64</v>
      </c>
      <c r="F128" s="41" t="s">
        <v>46</v>
      </c>
      <c r="G128" s="41" t="s">
        <v>53</v>
      </c>
    </row>
    <row r="129" spans="1:7" ht="15" x14ac:dyDescent="0.25">
      <c r="A129" s="41" t="s">
        <v>419</v>
      </c>
      <c r="B129" s="41" t="s">
        <v>420</v>
      </c>
      <c r="C129" s="41" t="s">
        <v>421</v>
      </c>
      <c r="D129" s="41" t="s">
        <v>47</v>
      </c>
      <c r="E129" s="41" t="s">
        <v>57</v>
      </c>
      <c r="F129" s="41" t="s">
        <v>46</v>
      </c>
      <c r="G129" s="41" t="s">
        <v>53</v>
      </c>
    </row>
    <row r="130" spans="1:7" ht="15" x14ac:dyDescent="0.25">
      <c r="A130" s="41" t="s">
        <v>422</v>
      </c>
      <c r="B130" s="41" t="s">
        <v>423</v>
      </c>
      <c r="C130" s="41" t="s">
        <v>424</v>
      </c>
      <c r="D130" s="41" t="s">
        <v>47</v>
      </c>
      <c r="E130" s="41" t="s">
        <v>57</v>
      </c>
      <c r="F130" s="41" t="s">
        <v>46</v>
      </c>
      <c r="G130" s="41" t="s">
        <v>53</v>
      </c>
    </row>
    <row r="131" spans="1:7" ht="15" x14ac:dyDescent="0.25">
      <c r="A131" s="41" t="s">
        <v>425</v>
      </c>
      <c r="B131" s="41" t="s">
        <v>426</v>
      </c>
      <c r="C131" s="41" t="s">
        <v>427</v>
      </c>
      <c r="D131" s="41" t="s">
        <v>47</v>
      </c>
      <c r="E131" s="41" t="s">
        <v>57</v>
      </c>
      <c r="F131" s="41" t="s">
        <v>46</v>
      </c>
      <c r="G131" s="41" t="s">
        <v>53</v>
      </c>
    </row>
    <row r="132" spans="1:7" ht="15" x14ac:dyDescent="0.25">
      <c r="A132" s="41" t="s">
        <v>428</v>
      </c>
      <c r="B132" s="41" t="s">
        <v>429</v>
      </c>
      <c r="C132" s="41" t="s">
        <v>46</v>
      </c>
      <c r="D132" s="41" t="s">
        <v>47</v>
      </c>
      <c r="E132" s="41" t="s">
        <v>57</v>
      </c>
      <c r="F132" s="41" t="s">
        <v>46</v>
      </c>
      <c r="G132" s="41" t="s">
        <v>53</v>
      </c>
    </row>
    <row r="133" spans="1:7" ht="15" x14ac:dyDescent="0.25">
      <c r="A133" s="41" t="s">
        <v>430</v>
      </c>
      <c r="B133" s="41" t="s">
        <v>431</v>
      </c>
      <c r="C133" s="41" t="s">
        <v>432</v>
      </c>
      <c r="D133" s="41" t="s">
        <v>47</v>
      </c>
      <c r="E133" s="41" t="s">
        <v>64</v>
      </c>
      <c r="F133" s="41" t="s">
        <v>46</v>
      </c>
      <c r="G133" s="41" t="s">
        <v>53</v>
      </c>
    </row>
    <row r="134" spans="1:7" ht="15" x14ac:dyDescent="0.25">
      <c r="A134" s="41" t="s">
        <v>433</v>
      </c>
      <c r="B134" s="41" t="s">
        <v>434</v>
      </c>
      <c r="C134" s="41" t="s">
        <v>435</v>
      </c>
      <c r="D134" s="41" t="s">
        <v>47</v>
      </c>
      <c r="E134" s="41" t="s">
        <v>64</v>
      </c>
      <c r="F134" s="41" t="s">
        <v>46</v>
      </c>
      <c r="G134" s="41" t="s">
        <v>53</v>
      </c>
    </row>
    <row r="135" spans="1:7" ht="15" x14ac:dyDescent="0.25">
      <c r="A135" s="41" t="s">
        <v>436</v>
      </c>
      <c r="B135" s="41" t="s">
        <v>437</v>
      </c>
      <c r="C135" s="41" t="s">
        <v>438</v>
      </c>
      <c r="D135" s="41" t="s">
        <v>47</v>
      </c>
      <c r="E135" s="41" t="s">
        <v>64</v>
      </c>
      <c r="F135" s="41" t="s">
        <v>46</v>
      </c>
      <c r="G135" s="41" t="s">
        <v>53</v>
      </c>
    </row>
    <row r="136" spans="1:7" ht="15" x14ac:dyDescent="0.25">
      <c r="A136" s="41" t="s">
        <v>439</v>
      </c>
      <c r="B136" s="41" t="s">
        <v>440</v>
      </c>
      <c r="C136" s="41" t="s">
        <v>441</v>
      </c>
      <c r="D136" s="41" t="s">
        <v>47</v>
      </c>
      <c r="E136" s="41" t="s">
        <v>83</v>
      </c>
      <c r="F136" s="41" t="s">
        <v>46</v>
      </c>
      <c r="G136" s="41" t="s">
        <v>53</v>
      </c>
    </row>
    <row r="137" spans="1:7" ht="15" x14ac:dyDescent="0.25">
      <c r="A137" s="41" t="s">
        <v>442</v>
      </c>
      <c r="B137" s="41" t="s">
        <v>443</v>
      </c>
      <c r="C137" s="41" t="s">
        <v>441</v>
      </c>
      <c r="D137" s="41" t="s">
        <v>47</v>
      </c>
      <c r="E137" s="41" t="s">
        <v>52</v>
      </c>
      <c r="F137" s="41" t="s">
        <v>46</v>
      </c>
      <c r="G137" s="41" t="s">
        <v>53</v>
      </c>
    </row>
    <row r="138" spans="1:7" ht="15" x14ac:dyDescent="0.25">
      <c r="A138" s="41" t="s">
        <v>444</v>
      </c>
      <c r="B138" s="41" t="s">
        <v>445</v>
      </c>
      <c r="C138" s="41" t="s">
        <v>446</v>
      </c>
      <c r="D138" s="41" t="s">
        <v>47</v>
      </c>
      <c r="E138" s="41" t="s">
        <v>57</v>
      </c>
      <c r="F138" s="41" t="s">
        <v>46</v>
      </c>
      <c r="G138" s="41" t="s">
        <v>53</v>
      </c>
    </row>
    <row r="139" spans="1:7" ht="15" x14ac:dyDescent="0.25">
      <c r="A139" s="41" t="s">
        <v>447</v>
      </c>
      <c r="B139" s="41" t="s">
        <v>448</v>
      </c>
      <c r="C139" s="41" t="s">
        <v>449</v>
      </c>
      <c r="D139" s="41" t="s">
        <v>47</v>
      </c>
      <c r="E139" s="41" t="s">
        <v>57</v>
      </c>
      <c r="F139" s="41" t="s">
        <v>46</v>
      </c>
      <c r="G139" s="41" t="s">
        <v>53</v>
      </c>
    </row>
    <row r="140" spans="1:7" ht="15" x14ac:dyDescent="0.25">
      <c r="A140" s="41" t="s">
        <v>450</v>
      </c>
      <c r="B140" s="41" t="s">
        <v>451</v>
      </c>
      <c r="C140" s="41" t="s">
        <v>452</v>
      </c>
      <c r="D140" s="41" t="s">
        <v>47</v>
      </c>
      <c r="E140" s="41" t="s">
        <v>64</v>
      </c>
      <c r="F140" s="41" t="s">
        <v>46</v>
      </c>
      <c r="G140" s="41" t="s">
        <v>53</v>
      </c>
    </row>
    <row r="141" spans="1:7" ht="15" x14ac:dyDescent="0.25">
      <c r="A141" s="41" t="s">
        <v>453</v>
      </c>
      <c r="B141" s="41" t="s">
        <v>454</v>
      </c>
      <c r="C141" s="41" t="s">
        <v>455</v>
      </c>
      <c r="D141" s="41" t="s">
        <v>47</v>
      </c>
      <c r="E141" s="41" t="s">
        <v>57</v>
      </c>
      <c r="F141" s="41" t="s">
        <v>46</v>
      </c>
      <c r="G141" s="41" t="s">
        <v>53</v>
      </c>
    </row>
    <row r="142" spans="1:7" ht="15" x14ac:dyDescent="0.25">
      <c r="A142" s="41" t="s">
        <v>456</v>
      </c>
      <c r="B142" s="41" t="s">
        <v>457</v>
      </c>
      <c r="C142" s="41" t="s">
        <v>458</v>
      </c>
      <c r="D142" s="41" t="s">
        <v>47</v>
      </c>
      <c r="E142" s="41" t="s">
        <v>57</v>
      </c>
      <c r="F142" s="41" t="s">
        <v>46</v>
      </c>
      <c r="G142" s="41" t="s">
        <v>53</v>
      </c>
    </row>
    <row r="143" spans="1:7" ht="15" x14ac:dyDescent="0.25">
      <c r="A143" s="41" t="s">
        <v>459</v>
      </c>
      <c r="B143" s="41" t="s">
        <v>460</v>
      </c>
      <c r="C143" s="41" t="s">
        <v>461</v>
      </c>
      <c r="D143" s="41" t="s">
        <v>47</v>
      </c>
      <c r="E143" s="41" t="s">
        <v>57</v>
      </c>
      <c r="F143" s="41" t="s">
        <v>46</v>
      </c>
      <c r="G143" s="41" t="s">
        <v>53</v>
      </c>
    </row>
    <row r="144" spans="1:7" ht="15" x14ac:dyDescent="0.25">
      <c r="A144" s="41" t="s">
        <v>462</v>
      </c>
      <c r="B144" s="41" t="s">
        <v>463</v>
      </c>
      <c r="C144" s="41" t="s">
        <v>464</v>
      </c>
      <c r="D144" s="41" t="s">
        <v>47</v>
      </c>
      <c r="E144" s="41" t="s">
        <v>57</v>
      </c>
      <c r="F144" s="41" t="s">
        <v>46</v>
      </c>
      <c r="G144" s="41" t="s">
        <v>53</v>
      </c>
    </row>
    <row r="145" spans="1:7" ht="15" x14ac:dyDescent="0.25">
      <c r="A145" s="41" t="s">
        <v>465</v>
      </c>
      <c r="B145" s="41" t="s">
        <v>466</v>
      </c>
      <c r="C145" s="41" t="s">
        <v>467</v>
      </c>
      <c r="D145" s="41" t="s">
        <v>47</v>
      </c>
      <c r="E145" s="41" t="s">
        <v>57</v>
      </c>
      <c r="F145" s="41" t="s">
        <v>46</v>
      </c>
      <c r="G145" s="41" t="s">
        <v>53</v>
      </c>
    </row>
    <row r="146" spans="1:7" ht="15" x14ac:dyDescent="0.25">
      <c r="A146" s="41" t="s">
        <v>468</v>
      </c>
      <c r="B146" s="41" t="s">
        <v>469</v>
      </c>
      <c r="C146" s="41" t="s">
        <v>470</v>
      </c>
      <c r="D146" s="41" t="s">
        <v>47</v>
      </c>
      <c r="E146" s="41" t="s">
        <v>57</v>
      </c>
      <c r="F146" s="41" t="s">
        <v>46</v>
      </c>
      <c r="G146" s="41" t="s">
        <v>53</v>
      </c>
    </row>
    <row r="147" spans="1:7" ht="15" x14ac:dyDescent="0.25">
      <c r="A147" s="41" t="s">
        <v>471</v>
      </c>
      <c r="B147" s="41" t="s">
        <v>472</v>
      </c>
      <c r="C147" s="41" t="s">
        <v>473</v>
      </c>
      <c r="D147" s="41" t="s">
        <v>47</v>
      </c>
      <c r="E147" s="41" t="s">
        <v>64</v>
      </c>
      <c r="F147" s="41" t="s">
        <v>46</v>
      </c>
      <c r="G147" s="41" t="s">
        <v>53</v>
      </c>
    </row>
    <row r="148" spans="1:7" ht="15" x14ac:dyDescent="0.25">
      <c r="A148" s="41" t="s">
        <v>474</v>
      </c>
      <c r="B148" s="41" t="s">
        <v>475</v>
      </c>
      <c r="C148" s="41" t="s">
        <v>476</v>
      </c>
      <c r="D148" s="41" t="s">
        <v>47</v>
      </c>
      <c r="E148" s="41" t="s">
        <v>57</v>
      </c>
      <c r="F148" s="41" t="s">
        <v>46</v>
      </c>
      <c r="G148" s="41" t="s">
        <v>53</v>
      </c>
    </row>
    <row r="149" spans="1:7" ht="15" x14ac:dyDescent="0.25">
      <c r="A149" s="41">
        <v>2151</v>
      </c>
      <c r="B149" s="41" t="s">
        <v>477</v>
      </c>
      <c r="C149" s="41" t="s">
        <v>478</v>
      </c>
      <c r="D149" s="41" t="s">
        <v>47</v>
      </c>
      <c r="E149" s="41" t="s">
        <v>64</v>
      </c>
      <c r="F149" s="41" t="s">
        <v>46</v>
      </c>
      <c r="G149" s="41" t="s">
        <v>53</v>
      </c>
    </row>
    <row r="150" spans="1:7" ht="15" x14ac:dyDescent="0.25">
      <c r="A150" s="41" t="s">
        <v>479</v>
      </c>
      <c r="B150" s="41" t="s">
        <v>480</v>
      </c>
      <c r="C150" s="41" t="s">
        <v>481</v>
      </c>
      <c r="D150" s="41" t="s">
        <v>47</v>
      </c>
      <c r="E150" s="41" t="s">
        <v>57</v>
      </c>
      <c r="F150" s="41" t="s">
        <v>46</v>
      </c>
      <c r="G150" s="41" t="s">
        <v>53</v>
      </c>
    </row>
    <row r="151" spans="1:7" ht="15" x14ac:dyDescent="0.25">
      <c r="A151" s="142" t="s">
        <v>1539</v>
      </c>
      <c r="B151" s="41" t="s">
        <v>1540</v>
      </c>
      <c r="C151" s="41">
        <v>0</v>
      </c>
      <c r="D151" s="41" t="s">
        <v>47</v>
      </c>
      <c r="E151" s="41" t="s">
        <v>83</v>
      </c>
      <c r="F151" s="41" t="s">
        <v>46</v>
      </c>
      <c r="G151" s="41" t="s">
        <v>53</v>
      </c>
    </row>
    <row r="152" spans="1:7" ht="15" x14ac:dyDescent="0.25">
      <c r="A152" s="41" t="s">
        <v>484</v>
      </c>
      <c r="B152" s="41" t="s">
        <v>485</v>
      </c>
      <c r="C152" s="41" t="s">
        <v>483</v>
      </c>
      <c r="D152" s="41" t="s">
        <v>47</v>
      </c>
      <c r="E152" s="41" t="s">
        <v>52</v>
      </c>
      <c r="F152" s="41" t="s">
        <v>46</v>
      </c>
      <c r="G152" s="41" t="s">
        <v>53</v>
      </c>
    </row>
    <row r="153" spans="1:7" ht="15" x14ac:dyDescent="0.25">
      <c r="A153" s="41" t="s">
        <v>486</v>
      </c>
      <c r="B153" s="41" t="s">
        <v>487</v>
      </c>
      <c r="C153" s="41" t="s">
        <v>488</v>
      </c>
      <c r="D153" s="41" t="s">
        <v>47</v>
      </c>
      <c r="E153" s="41" t="s">
        <v>83</v>
      </c>
      <c r="F153" s="41" t="s">
        <v>46</v>
      </c>
      <c r="G153" s="41" t="s">
        <v>53</v>
      </c>
    </row>
    <row r="154" spans="1:7" ht="15" x14ac:dyDescent="0.25">
      <c r="A154" s="41" t="s">
        <v>489</v>
      </c>
      <c r="B154" s="41" t="s">
        <v>490</v>
      </c>
      <c r="C154" s="41" t="s">
        <v>488</v>
      </c>
      <c r="D154" s="41" t="s">
        <v>47</v>
      </c>
      <c r="E154" s="41" t="s">
        <v>52</v>
      </c>
      <c r="F154" s="41" t="s">
        <v>46</v>
      </c>
      <c r="G154" s="41" t="s">
        <v>53</v>
      </c>
    </row>
    <row r="155" spans="1:7" ht="15" x14ac:dyDescent="0.25">
      <c r="A155" s="41" t="s">
        <v>491</v>
      </c>
      <c r="B155" s="41" t="s">
        <v>492</v>
      </c>
      <c r="C155" s="41" t="s">
        <v>493</v>
      </c>
      <c r="D155" s="41" t="s">
        <v>47</v>
      </c>
      <c r="E155" s="41" t="s">
        <v>83</v>
      </c>
      <c r="F155" s="41" t="s">
        <v>46</v>
      </c>
      <c r="G155" s="41" t="s">
        <v>53</v>
      </c>
    </row>
    <row r="156" spans="1:7" ht="15" x14ac:dyDescent="0.25">
      <c r="A156" s="41" t="s">
        <v>494</v>
      </c>
      <c r="B156" s="41" t="s">
        <v>495</v>
      </c>
      <c r="C156" s="41" t="s">
        <v>496</v>
      </c>
      <c r="D156" s="41" t="s">
        <v>47</v>
      </c>
      <c r="E156" s="41" t="s">
        <v>57</v>
      </c>
      <c r="F156" s="41" t="s">
        <v>46</v>
      </c>
      <c r="G156" s="41" t="s">
        <v>53</v>
      </c>
    </row>
    <row r="157" spans="1:7" ht="15" x14ac:dyDescent="0.25">
      <c r="A157" s="41" t="s">
        <v>497</v>
      </c>
      <c r="B157" s="41" t="s">
        <v>498</v>
      </c>
      <c r="C157" s="41" t="s">
        <v>499</v>
      </c>
      <c r="D157" s="41" t="s">
        <v>500</v>
      </c>
      <c r="E157" s="41" t="s">
        <v>405</v>
      </c>
      <c r="F157" s="41" t="s">
        <v>501</v>
      </c>
      <c r="G157" s="41" t="s">
        <v>37</v>
      </c>
    </row>
    <row r="158" spans="1:7" ht="15" x14ac:dyDescent="0.25">
      <c r="A158" s="41" t="s">
        <v>502</v>
      </c>
      <c r="B158" s="41" t="s">
        <v>503</v>
      </c>
      <c r="C158" s="41" t="s">
        <v>504</v>
      </c>
      <c r="D158" s="41" t="s">
        <v>47</v>
      </c>
      <c r="E158" s="41" t="s">
        <v>83</v>
      </c>
      <c r="F158" s="41" t="s">
        <v>46</v>
      </c>
      <c r="G158" s="41" t="s">
        <v>53</v>
      </c>
    </row>
    <row r="159" spans="1:7" ht="15" x14ac:dyDescent="0.25">
      <c r="A159" s="41" t="s">
        <v>505</v>
      </c>
      <c r="B159" s="41" t="s">
        <v>506</v>
      </c>
      <c r="C159" s="41" t="s">
        <v>504</v>
      </c>
      <c r="D159" s="41" t="s">
        <v>47</v>
      </c>
      <c r="E159" s="41" t="s">
        <v>52</v>
      </c>
      <c r="F159" s="41" t="s">
        <v>46</v>
      </c>
      <c r="G159" s="41" t="s">
        <v>53</v>
      </c>
    </row>
    <row r="160" spans="1:7" ht="15" x14ac:dyDescent="0.25">
      <c r="A160" s="41" t="s">
        <v>507</v>
      </c>
      <c r="B160" s="41" t="s">
        <v>508</v>
      </c>
      <c r="C160" s="41" t="s">
        <v>509</v>
      </c>
      <c r="D160" s="41" t="s">
        <v>47</v>
      </c>
      <c r="E160" s="41" t="s">
        <v>83</v>
      </c>
      <c r="F160" s="41" t="s">
        <v>46</v>
      </c>
      <c r="G160" s="41" t="s">
        <v>53</v>
      </c>
    </row>
    <row r="161" spans="1:7" ht="15" x14ac:dyDescent="0.25">
      <c r="A161" s="41" t="s">
        <v>510</v>
      </c>
      <c r="B161" s="41" t="s">
        <v>511</v>
      </c>
      <c r="C161" s="41" t="s">
        <v>509</v>
      </c>
      <c r="D161" s="41" t="s">
        <v>47</v>
      </c>
      <c r="E161" s="41" t="s">
        <v>52</v>
      </c>
      <c r="F161" s="41" t="s">
        <v>46</v>
      </c>
      <c r="G161" s="41" t="s">
        <v>53</v>
      </c>
    </row>
    <row r="162" spans="1:7" ht="15" x14ac:dyDescent="0.25">
      <c r="A162" s="41" t="s">
        <v>512</v>
      </c>
      <c r="B162" s="41" t="s">
        <v>513</v>
      </c>
      <c r="C162" s="41" t="s">
        <v>514</v>
      </c>
      <c r="D162" s="41" t="s">
        <v>47</v>
      </c>
      <c r="E162" s="41" t="s">
        <v>57</v>
      </c>
      <c r="F162" s="41" t="s">
        <v>46</v>
      </c>
      <c r="G162" s="41" t="s">
        <v>53</v>
      </c>
    </row>
    <row r="163" spans="1:7" ht="15" x14ac:dyDescent="0.25">
      <c r="A163" s="41" t="s">
        <v>515</v>
      </c>
      <c r="B163" s="41" t="s">
        <v>516</v>
      </c>
      <c r="C163" s="41" t="s">
        <v>517</v>
      </c>
      <c r="D163" s="41" t="s">
        <v>47</v>
      </c>
      <c r="E163" s="41" t="s">
        <v>83</v>
      </c>
      <c r="F163" s="41" t="s">
        <v>46</v>
      </c>
      <c r="G163" s="41" t="s">
        <v>53</v>
      </c>
    </row>
    <row r="164" spans="1:7" ht="15" x14ac:dyDescent="0.25">
      <c r="A164" s="41" t="s">
        <v>518</v>
      </c>
      <c r="B164" s="41" t="s">
        <v>519</v>
      </c>
      <c r="C164" s="41" t="s">
        <v>517</v>
      </c>
      <c r="D164" s="41" t="s">
        <v>47</v>
      </c>
      <c r="E164" s="41" t="s">
        <v>52</v>
      </c>
      <c r="F164" s="41" t="s">
        <v>46</v>
      </c>
      <c r="G164" s="41" t="s">
        <v>53</v>
      </c>
    </row>
    <row r="165" spans="1:7" ht="15" x14ac:dyDescent="0.25">
      <c r="A165" s="41" t="s">
        <v>520</v>
      </c>
      <c r="B165" s="41" t="s">
        <v>521</v>
      </c>
      <c r="C165" s="41" t="s">
        <v>522</v>
      </c>
      <c r="D165" s="41" t="s">
        <v>47</v>
      </c>
      <c r="E165" s="41" t="s">
        <v>57</v>
      </c>
      <c r="F165" s="41" t="s">
        <v>46</v>
      </c>
      <c r="G165" s="41" t="s">
        <v>53</v>
      </c>
    </row>
    <row r="166" spans="1:7" ht="15" x14ac:dyDescent="0.25">
      <c r="A166" s="41" t="s">
        <v>523</v>
      </c>
      <c r="B166" s="41" t="s">
        <v>524</v>
      </c>
      <c r="C166" s="41" t="s">
        <v>525</v>
      </c>
      <c r="D166" s="41" t="s">
        <v>47</v>
      </c>
      <c r="E166" s="41" t="s">
        <v>57</v>
      </c>
      <c r="F166" s="41" t="s">
        <v>46</v>
      </c>
      <c r="G166" s="41" t="s">
        <v>53</v>
      </c>
    </row>
    <row r="167" spans="1:7" ht="15" x14ac:dyDescent="0.25">
      <c r="A167" s="41" t="s">
        <v>526</v>
      </c>
      <c r="B167" s="41" t="s">
        <v>527</v>
      </c>
      <c r="C167" s="41" t="s">
        <v>528</v>
      </c>
      <c r="D167" s="41" t="s">
        <v>47</v>
      </c>
      <c r="E167" s="41" t="s">
        <v>380</v>
      </c>
      <c r="F167" s="41" t="s">
        <v>46</v>
      </c>
      <c r="G167" s="41" t="s">
        <v>53</v>
      </c>
    </row>
    <row r="168" spans="1:7" ht="15" x14ac:dyDescent="0.25">
      <c r="A168" s="41" t="s">
        <v>529</v>
      </c>
      <c r="B168" s="41" t="s">
        <v>530</v>
      </c>
      <c r="C168" s="41" t="s">
        <v>531</v>
      </c>
      <c r="D168" s="41" t="s">
        <v>47</v>
      </c>
      <c r="E168" s="41" t="s">
        <v>57</v>
      </c>
      <c r="F168" s="41" t="s">
        <v>46</v>
      </c>
      <c r="G168" s="41" t="s">
        <v>53</v>
      </c>
    </row>
    <row r="169" spans="1:7" ht="15" x14ac:dyDescent="0.25">
      <c r="A169" s="41" t="s">
        <v>532</v>
      </c>
      <c r="B169" s="41" t="s">
        <v>533</v>
      </c>
      <c r="C169" s="41" t="s">
        <v>534</v>
      </c>
      <c r="D169" s="41" t="s">
        <v>47</v>
      </c>
      <c r="E169" s="41" t="s">
        <v>57</v>
      </c>
      <c r="F169" s="41" t="s">
        <v>46</v>
      </c>
      <c r="G169" s="41" t="s">
        <v>53</v>
      </c>
    </row>
    <row r="170" spans="1:7" ht="15" x14ac:dyDescent="0.25">
      <c r="A170" s="41" t="s">
        <v>535</v>
      </c>
      <c r="B170" s="41" t="s">
        <v>536</v>
      </c>
      <c r="C170" s="41" t="s">
        <v>537</v>
      </c>
      <c r="D170" s="41" t="s">
        <v>47</v>
      </c>
      <c r="E170" s="41" t="s">
        <v>48</v>
      </c>
      <c r="F170" s="41" t="s">
        <v>46</v>
      </c>
      <c r="G170" s="41" t="s">
        <v>37</v>
      </c>
    </row>
    <row r="171" spans="1:7" ht="15" x14ac:dyDescent="0.25">
      <c r="A171" s="41" t="s">
        <v>538</v>
      </c>
      <c r="B171" s="41" t="s">
        <v>539</v>
      </c>
      <c r="C171" s="41" t="s">
        <v>540</v>
      </c>
      <c r="D171" s="41" t="s">
        <v>47</v>
      </c>
      <c r="E171" s="41" t="s">
        <v>64</v>
      </c>
      <c r="F171" s="41" t="s">
        <v>46</v>
      </c>
      <c r="G171" s="41" t="s">
        <v>53</v>
      </c>
    </row>
    <row r="172" spans="1:7" ht="15" x14ac:dyDescent="0.25">
      <c r="A172" s="41" t="s">
        <v>541</v>
      </c>
      <c r="B172" s="41" t="s">
        <v>542</v>
      </c>
      <c r="C172" s="41" t="s">
        <v>543</v>
      </c>
      <c r="D172" s="41" t="s">
        <v>47</v>
      </c>
      <c r="E172" s="41" t="s">
        <v>64</v>
      </c>
      <c r="F172" s="41" t="s">
        <v>46</v>
      </c>
      <c r="G172" s="41" t="s">
        <v>53</v>
      </c>
    </row>
    <row r="173" spans="1:7" ht="15" x14ac:dyDescent="0.25">
      <c r="A173" s="41" t="s">
        <v>544</v>
      </c>
      <c r="B173" s="41" t="s">
        <v>545</v>
      </c>
      <c r="C173" s="41" t="s">
        <v>499</v>
      </c>
      <c r="D173" s="41" t="s">
        <v>500</v>
      </c>
      <c r="E173" s="41" t="s">
        <v>405</v>
      </c>
      <c r="F173" s="41" t="s">
        <v>546</v>
      </c>
      <c r="G173" s="41" t="s">
        <v>37</v>
      </c>
    </row>
    <row r="174" spans="1:7" ht="15" x14ac:dyDescent="0.25">
      <c r="A174" s="41" t="s">
        <v>547</v>
      </c>
      <c r="B174" s="41" t="s">
        <v>548</v>
      </c>
      <c r="C174" s="41" t="s">
        <v>549</v>
      </c>
      <c r="D174" s="41" t="s">
        <v>47</v>
      </c>
      <c r="E174" s="41" t="s">
        <v>57</v>
      </c>
      <c r="F174" s="41" t="s">
        <v>46</v>
      </c>
      <c r="G174" s="41" t="s">
        <v>53</v>
      </c>
    </row>
    <row r="175" spans="1:7" ht="15" x14ac:dyDescent="0.25">
      <c r="A175" s="41" t="s">
        <v>550</v>
      </c>
      <c r="B175" s="41" t="s">
        <v>551</v>
      </c>
      <c r="C175" s="41" t="s">
        <v>552</v>
      </c>
      <c r="D175" s="41" t="s">
        <v>47</v>
      </c>
      <c r="E175" s="41" t="s">
        <v>64</v>
      </c>
      <c r="F175" s="41" t="s">
        <v>46</v>
      </c>
      <c r="G175" s="41" t="s">
        <v>53</v>
      </c>
    </row>
    <row r="176" spans="1:7" ht="15" x14ac:dyDescent="0.25">
      <c r="A176" s="41" t="s">
        <v>553</v>
      </c>
      <c r="B176" s="41" t="s">
        <v>554</v>
      </c>
      <c r="C176" s="41" t="s">
        <v>46</v>
      </c>
      <c r="D176" s="41" t="s">
        <v>47</v>
      </c>
      <c r="E176" s="41" t="s">
        <v>73</v>
      </c>
      <c r="F176" s="41" t="s">
        <v>46</v>
      </c>
      <c r="G176" s="41" t="s">
        <v>53</v>
      </c>
    </row>
    <row r="177" spans="1:7" ht="15" x14ac:dyDescent="0.25">
      <c r="A177" s="41" t="s">
        <v>555</v>
      </c>
      <c r="B177" s="41" t="s">
        <v>556</v>
      </c>
      <c r="C177" s="41" t="s">
        <v>46</v>
      </c>
      <c r="D177" s="41" t="s">
        <v>47</v>
      </c>
      <c r="E177" s="41" t="s">
        <v>73</v>
      </c>
      <c r="F177" s="41" t="s">
        <v>46</v>
      </c>
      <c r="G177" s="41" t="s">
        <v>53</v>
      </c>
    </row>
    <row r="178" spans="1:7" ht="15" x14ac:dyDescent="0.25">
      <c r="A178" s="41" t="s">
        <v>557</v>
      </c>
      <c r="B178" s="41" t="s">
        <v>558</v>
      </c>
      <c r="C178" s="41" t="s">
        <v>559</v>
      </c>
      <c r="D178" s="41" t="s">
        <v>47</v>
      </c>
      <c r="E178" s="41" t="s">
        <v>57</v>
      </c>
      <c r="F178" s="41" t="s">
        <v>46</v>
      </c>
      <c r="G178" s="41" t="s">
        <v>53</v>
      </c>
    </row>
    <row r="179" spans="1:7" ht="15" x14ac:dyDescent="0.25">
      <c r="A179" s="41" t="s">
        <v>560</v>
      </c>
      <c r="B179" s="41" t="s">
        <v>561</v>
      </c>
      <c r="C179" s="41" t="s">
        <v>562</v>
      </c>
      <c r="D179" s="41" t="s">
        <v>47</v>
      </c>
      <c r="E179" s="41" t="s">
        <v>57</v>
      </c>
      <c r="F179" s="41" t="s">
        <v>46</v>
      </c>
      <c r="G179" s="41" t="s">
        <v>53</v>
      </c>
    </row>
    <row r="180" spans="1:7" ht="15" x14ac:dyDescent="0.25">
      <c r="A180" s="41" t="s">
        <v>563</v>
      </c>
      <c r="B180" s="41" t="s">
        <v>564</v>
      </c>
      <c r="C180" s="41" t="s">
        <v>565</v>
      </c>
      <c r="D180" s="41" t="s">
        <v>47</v>
      </c>
      <c r="E180" s="41" t="s">
        <v>57</v>
      </c>
      <c r="F180" s="41" t="s">
        <v>46</v>
      </c>
      <c r="G180" s="41" t="s">
        <v>53</v>
      </c>
    </row>
    <row r="181" spans="1:7" ht="15" x14ac:dyDescent="0.25">
      <c r="A181" s="41" t="s">
        <v>566</v>
      </c>
      <c r="B181" s="41" t="s">
        <v>567</v>
      </c>
      <c r="C181" s="41" t="s">
        <v>568</v>
      </c>
      <c r="D181" s="41" t="s">
        <v>47</v>
      </c>
      <c r="E181" s="41" t="s">
        <v>57</v>
      </c>
      <c r="F181" s="41" t="s">
        <v>46</v>
      </c>
      <c r="G181" s="41" t="s">
        <v>53</v>
      </c>
    </row>
    <row r="182" spans="1:7" ht="15" x14ac:dyDescent="0.25">
      <c r="A182" s="41" t="s">
        <v>569</v>
      </c>
      <c r="B182" s="41" t="s">
        <v>570</v>
      </c>
      <c r="C182" s="41" t="s">
        <v>571</v>
      </c>
      <c r="D182" s="41" t="s">
        <v>47</v>
      </c>
      <c r="E182" s="41" t="s">
        <v>57</v>
      </c>
      <c r="F182" s="41" t="s">
        <v>46</v>
      </c>
      <c r="G182" s="41" t="s">
        <v>53</v>
      </c>
    </row>
    <row r="183" spans="1:7" ht="15" x14ac:dyDescent="0.25">
      <c r="A183" s="41" t="s">
        <v>572</v>
      </c>
      <c r="B183" s="41" t="s">
        <v>573</v>
      </c>
      <c r="C183" s="41" t="s">
        <v>127</v>
      </c>
      <c r="D183" s="41" t="s">
        <v>47</v>
      </c>
      <c r="E183" s="41" t="s">
        <v>57</v>
      </c>
      <c r="F183" s="41" t="s">
        <v>46</v>
      </c>
      <c r="G183" s="41" t="s">
        <v>53</v>
      </c>
    </row>
    <row r="184" spans="1:7" ht="15" x14ac:dyDescent="0.25">
      <c r="A184" s="41" t="s">
        <v>574</v>
      </c>
      <c r="B184" s="41" t="s">
        <v>575</v>
      </c>
      <c r="C184" s="41" t="s">
        <v>576</v>
      </c>
      <c r="D184" s="41" t="s">
        <v>47</v>
      </c>
      <c r="E184" s="41" t="s">
        <v>64</v>
      </c>
      <c r="F184" s="41" t="s">
        <v>46</v>
      </c>
      <c r="G184" s="41" t="s">
        <v>53</v>
      </c>
    </row>
    <row r="185" spans="1:7" ht="15" x14ac:dyDescent="0.25">
      <c r="A185" s="41" t="s">
        <v>577</v>
      </c>
      <c r="B185" s="41" t="s">
        <v>578</v>
      </c>
      <c r="C185" s="41" t="s">
        <v>579</v>
      </c>
      <c r="D185" s="41" t="s">
        <v>47</v>
      </c>
      <c r="E185" s="41" t="s">
        <v>64</v>
      </c>
      <c r="F185" s="41" t="s">
        <v>46</v>
      </c>
      <c r="G185" s="41" t="s">
        <v>53</v>
      </c>
    </row>
    <row r="186" spans="1:7" ht="15" x14ac:dyDescent="0.25">
      <c r="A186" s="41" t="s">
        <v>580</v>
      </c>
      <c r="B186" s="41" t="s">
        <v>581</v>
      </c>
      <c r="C186" s="41" t="s">
        <v>582</v>
      </c>
      <c r="D186" s="41" t="s">
        <v>47</v>
      </c>
      <c r="E186" s="41" t="s">
        <v>64</v>
      </c>
      <c r="F186" s="41" t="s">
        <v>46</v>
      </c>
      <c r="G186" s="41" t="s">
        <v>53</v>
      </c>
    </row>
    <row r="187" spans="1:7" ht="15" x14ac:dyDescent="0.25">
      <c r="A187" s="41" t="s">
        <v>583</v>
      </c>
      <c r="B187" s="41" t="s">
        <v>584</v>
      </c>
      <c r="C187" s="41" t="s">
        <v>585</v>
      </c>
      <c r="D187" s="41" t="s">
        <v>47</v>
      </c>
      <c r="E187" s="41" t="s">
        <v>83</v>
      </c>
      <c r="F187" s="41" t="s">
        <v>46</v>
      </c>
      <c r="G187" s="41" t="s">
        <v>53</v>
      </c>
    </row>
    <row r="188" spans="1:7" ht="15" x14ac:dyDescent="0.25">
      <c r="A188" s="41" t="s">
        <v>586</v>
      </c>
      <c r="B188" s="41" t="s">
        <v>587</v>
      </c>
      <c r="C188" s="41" t="s">
        <v>46</v>
      </c>
      <c r="D188" s="41" t="s">
        <v>47</v>
      </c>
      <c r="E188" s="41" t="s">
        <v>73</v>
      </c>
      <c r="F188" s="41" t="s">
        <v>46</v>
      </c>
      <c r="G188" s="41" t="s">
        <v>53</v>
      </c>
    </row>
    <row r="189" spans="1:7" ht="15" x14ac:dyDescent="0.25">
      <c r="A189" s="41" t="s">
        <v>588</v>
      </c>
      <c r="B189" s="41" t="s">
        <v>589</v>
      </c>
      <c r="C189" s="41" t="s">
        <v>585</v>
      </c>
      <c r="D189" s="41" t="s">
        <v>47</v>
      </c>
      <c r="E189" s="41" t="s">
        <v>52</v>
      </c>
      <c r="F189" s="41" t="s">
        <v>46</v>
      </c>
      <c r="G189" s="41" t="s">
        <v>53</v>
      </c>
    </row>
    <row r="190" spans="1:7" ht="15" x14ac:dyDescent="0.25">
      <c r="A190" s="41" t="s">
        <v>590</v>
      </c>
      <c r="B190" s="41" t="s">
        <v>591</v>
      </c>
      <c r="C190" s="41" t="s">
        <v>592</v>
      </c>
      <c r="D190" s="41" t="s">
        <v>47</v>
      </c>
      <c r="E190" s="41" t="s">
        <v>57</v>
      </c>
      <c r="F190" s="41" t="s">
        <v>46</v>
      </c>
      <c r="G190" s="41" t="s">
        <v>53</v>
      </c>
    </row>
    <row r="191" spans="1:7" ht="15" x14ac:dyDescent="0.25">
      <c r="A191" s="41" t="s">
        <v>593</v>
      </c>
      <c r="B191" s="41" t="s">
        <v>594</v>
      </c>
      <c r="C191" s="41" t="s">
        <v>595</v>
      </c>
      <c r="D191" s="41" t="s">
        <v>47</v>
      </c>
      <c r="E191" s="41" t="s">
        <v>57</v>
      </c>
      <c r="F191" s="41" t="s">
        <v>46</v>
      </c>
      <c r="G191" s="41" t="s">
        <v>53</v>
      </c>
    </row>
    <row r="192" spans="1:7" ht="15" x14ac:dyDescent="0.25">
      <c r="A192" s="41" t="s">
        <v>596</v>
      </c>
      <c r="B192" s="41" t="s">
        <v>597</v>
      </c>
      <c r="C192" s="41" t="s">
        <v>598</v>
      </c>
      <c r="D192" s="41" t="s">
        <v>47</v>
      </c>
      <c r="E192" s="41" t="s">
        <v>64</v>
      </c>
      <c r="F192" s="41" t="s">
        <v>46</v>
      </c>
      <c r="G192" s="41" t="s">
        <v>53</v>
      </c>
    </row>
    <row r="193" spans="1:7" ht="15" x14ac:dyDescent="0.25">
      <c r="A193" s="41" t="s">
        <v>599</v>
      </c>
      <c r="B193" s="41" t="s">
        <v>600</v>
      </c>
      <c r="C193" s="41" t="s">
        <v>601</v>
      </c>
      <c r="D193" s="41" t="s">
        <v>47</v>
      </c>
      <c r="E193" s="41" t="s">
        <v>64</v>
      </c>
      <c r="F193" s="41" t="s">
        <v>46</v>
      </c>
      <c r="G193" s="41" t="s">
        <v>53</v>
      </c>
    </row>
    <row r="194" spans="1:7" ht="15" x14ac:dyDescent="0.25">
      <c r="A194" s="41" t="s">
        <v>602</v>
      </c>
      <c r="B194" s="41" t="s">
        <v>603</v>
      </c>
      <c r="C194" s="41" t="s">
        <v>604</v>
      </c>
      <c r="D194" s="41" t="s">
        <v>47</v>
      </c>
      <c r="E194" s="41" t="s">
        <v>57</v>
      </c>
      <c r="F194" s="41" t="s">
        <v>46</v>
      </c>
      <c r="G194" s="41" t="s">
        <v>53</v>
      </c>
    </row>
    <row r="195" spans="1:7" ht="15" x14ac:dyDescent="0.25">
      <c r="A195" s="41" t="s">
        <v>605</v>
      </c>
      <c r="B195" s="41" t="s">
        <v>606</v>
      </c>
      <c r="C195" s="41" t="s">
        <v>607</v>
      </c>
      <c r="D195" s="41" t="s">
        <v>47</v>
      </c>
      <c r="E195" s="41" t="s">
        <v>57</v>
      </c>
      <c r="F195" s="41" t="s">
        <v>46</v>
      </c>
      <c r="G195" s="41" t="s">
        <v>53</v>
      </c>
    </row>
    <row r="196" spans="1:7" ht="15" x14ac:dyDescent="0.25">
      <c r="A196" s="41" t="s">
        <v>608</v>
      </c>
      <c r="B196" s="41" t="s">
        <v>609</v>
      </c>
      <c r="C196" s="41" t="s">
        <v>610</v>
      </c>
      <c r="D196" s="41" t="s">
        <v>47</v>
      </c>
      <c r="E196" s="41" t="s">
        <v>57</v>
      </c>
      <c r="F196" s="41" t="s">
        <v>46</v>
      </c>
      <c r="G196" s="41" t="s">
        <v>53</v>
      </c>
    </row>
    <row r="197" spans="1:7" ht="15" x14ac:dyDescent="0.25">
      <c r="A197" s="41" t="s">
        <v>611</v>
      </c>
      <c r="B197" s="41" t="s">
        <v>612</v>
      </c>
      <c r="C197" s="41" t="s">
        <v>613</v>
      </c>
      <c r="D197" s="41" t="s">
        <v>47</v>
      </c>
      <c r="E197" s="41" t="s">
        <v>57</v>
      </c>
      <c r="F197" s="41" t="s">
        <v>46</v>
      </c>
      <c r="G197" s="41" t="s">
        <v>53</v>
      </c>
    </row>
    <row r="198" spans="1:7" ht="15" x14ac:dyDescent="0.25">
      <c r="A198" s="41" t="s">
        <v>614</v>
      </c>
      <c r="B198" s="41" t="s">
        <v>615</v>
      </c>
      <c r="C198" s="41" t="s">
        <v>616</v>
      </c>
      <c r="D198" s="41" t="s">
        <v>47</v>
      </c>
      <c r="E198" s="41" t="s">
        <v>57</v>
      </c>
      <c r="F198" s="41" t="s">
        <v>46</v>
      </c>
      <c r="G198" s="41" t="s">
        <v>53</v>
      </c>
    </row>
    <row r="199" spans="1:7" ht="15" x14ac:dyDescent="0.25">
      <c r="A199" s="41" t="s">
        <v>617</v>
      </c>
      <c r="B199" s="41" t="s">
        <v>618</v>
      </c>
      <c r="C199" s="41" t="s">
        <v>619</v>
      </c>
      <c r="D199" s="41" t="s">
        <v>47</v>
      </c>
      <c r="E199" s="41" t="s">
        <v>64</v>
      </c>
      <c r="F199" s="41" t="s">
        <v>46</v>
      </c>
      <c r="G199" s="41" t="s">
        <v>53</v>
      </c>
    </row>
    <row r="200" spans="1:7" ht="15" x14ac:dyDescent="0.25">
      <c r="A200" s="41" t="s">
        <v>620</v>
      </c>
      <c r="B200" s="41" t="s">
        <v>621</v>
      </c>
      <c r="C200" s="41" t="s">
        <v>46</v>
      </c>
      <c r="D200" s="41" t="s">
        <v>47</v>
      </c>
      <c r="E200" s="41" t="s">
        <v>73</v>
      </c>
      <c r="F200" s="41" t="s">
        <v>46</v>
      </c>
      <c r="G200" s="41" t="s">
        <v>53</v>
      </c>
    </row>
    <row r="201" spans="1:7" ht="15" x14ac:dyDescent="0.25">
      <c r="A201" s="41" t="s">
        <v>622</v>
      </c>
      <c r="B201" s="41" t="s">
        <v>623</v>
      </c>
      <c r="C201" s="41" t="s">
        <v>46</v>
      </c>
      <c r="D201" s="41" t="s">
        <v>47</v>
      </c>
      <c r="E201" s="41" t="s">
        <v>73</v>
      </c>
      <c r="F201" s="41" t="s">
        <v>46</v>
      </c>
      <c r="G201" s="41" t="s">
        <v>53</v>
      </c>
    </row>
    <row r="202" spans="1:7" ht="15" x14ac:dyDescent="0.25">
      <c r="A202" s="41" t="s">
        <v>624</v>
      </c>
      <c r="B202" s="41" t="s">
        <v>625</v>
      </c>
      <c r="C202" s="41" t="s">
        <v>46</v>
      </c>
      <c r="D202" s="41" t="s">
        <v>47</v>
      </c>
      <c r="E202" s="41" t="s">
        <v>57</v>
      </c>
      <c r="F202" s="41" t="s">
        <v>46</v>
      </c>
      <c r="G202" s="41" t="s">
        <v>53</v>
      </c>
    </row>
    <row r="203" spans="1:7" ht="15" x14ac:dyDescent="0.25">
      <c r="A203" s="41" t="s">
        <v>626</v>
      </c>
      <c r="B203" s="41" t="s">
        <v>627</v>
      </c>
      <c r="C203" s="41" t="s">
        <v>628</v>
      </c>
      <c r="D203" s="41" t="s">
        <v>47</v>
      </c>
      <c r="E203" s="41" t="s">
        <v>64</v>
      </c>
      <c r="F203" s="41" t="s">
        <v>46</v>
      </c>
      <c r="G203" s="41" t="s">
        <v>53</v>
      </c>
    </row>
    <row r="204" spans="1:7" ht="15" x14ac:dyDescent="0.25">
      <c r="A204" s="41" t="s">
        <v>629</v>
      </c>
      <c r="B204" s="41" t="s">
        <v>630</v>
      </c>
      <c r="C204" s="41" t="s">
        <v>631</v>
      </c>
      <c r="D204" s="41" t="s">
        <v>632</v>
      </c>
      <c r="E204" s="41" t="s">
        <v>405</v>
      </c>
      <c r="F204" s="41" t="s">
        <v>633</v>
      </c>
      <c r="G204" s="41" t="s">
        <v>37</v>
      </c>
    </row>
    <row r="205" spans="1:7" ht="15" x14ac:dyDescent="0.25">
      <c r="A205" s="41" t="s">
        <v>634</v>
      </c>
      <c r="B205" s="41" t="s">
        <v>635</v>
      </c>
      <c r="C205" s="41" t="s">
        <v>636</v>
      </c>
      <c r="D205" s="41" t="s">
        <v>47</v>
      </c>
      <c r="E205" s="41" t="s">
        <v>57</v>
      </c>
      <c r="F205" s="41" t="s">
        <v>46</v>
      </c>
      <c r="G205" s="41" t="s">
        <v>53</v>
      </c>
    </row>
    <row r="206" spans="1:7" ht="15" x14ac:dyDescent="0.25">
      <c r="A206" s="41" t="s">
        <v>637</v>
      </c>
      <c r="B206" s="41" t="s">
        <v>638</v>
      </c>
      <c r="C206" s="41" t="s">
        <v>46</v>
      </c>
      <c r="D206" s="41" t="s">
        <v>47</v>
      </c>
      <c r="E206" s="41" t="s">
        <v>73</v>
      </c>
      <c r="F206" s="41" t="s">
        <v>46</v>
      </c>
      <c r="G206" s="41" t="s">
        <v>53</v>
      </c>
    </row>
    <row r="207" spans="1:7" ht="15" x14ac:dyDescent="0.25">
      <c r="A207" s="41" t="s">
        <v>639</v>
      </c>
      <c r="B207" s="41" t="s">
        <v>640</v>
      </c>
      <c r="C207" s="41" t="s">
        <v>46</v>
      </c>
      <c r="D207" s="41" t="s">
        <v>47</v>
      </c>
      <c r="E207" s="41" t="s">
        <v>73</v>
      </c>
      <c r="F207" s="41" t="s">
        <v>46</v>
      </c>
      <c r="G207" s="41" t="s">
        <v>53</v>
      </c>
    </row>
    <row r="208" spans="1:7" ht="15" x14ac:dyDescent="0.25">
      <c r="A208" s="41" t="s">
        <v>641</v>
      </c>
      <c r="B208" s="41" t="s">
        <v>642</v>
      </c>
      <c r="C208" s="41" t="s">
        <v>643</v>
      </c>
      <c r="D208" s="41" t="s">
        <v>47</v>
      </c>
      <c r="E208" s="41" t="s">
        <v>233</v>
      </c>
      <c r="F208" s="41" t="s">
        <v>46</v>
      </c>
      <c r="G208" s="41" t="s">
        <v>53</v>
      </c>
    </row>
    <row r="209" spans="1:7" ht="15" x14ac:dyDescent="0.25">
      <c r="A209" s="41" t="s">
        <v>644</v>
      </c>
      <c r="B209" s="41" t="s">
        <v>645</v>
      </c>
      <c r="C209" s="41" t="s">
        <v>643</v>
      </c>
      <c r="D209" s="41" t="s">
        <v>47</v>
      </c>
      <c r="E209" s="41" t="s">
        <v>233</v>
      </c>
      <c r="F209" s="41" t="s">
        <v>46</v>
      </c>
      <c r="G209" s="41" t="s">
        <v>53</v>
      </c>
    </row>
    <row r="210" spans="1:7" ht="15" x14ac:dyDescent="0.25">
      <c r="A210" s="41" t="s">
        <v>646</v>
      </c>
      <c r="B210" s="41" t="s">
        <v>647</v>
      </c>
      <c r="C210" s="41" t="s">
        <v>643</v>
      </c>
      <c r="D210" s="41" t="s">
        <v>47</v>
      </c>
      <c r="E210" s="41" t="s">
        <v>233</v>
      </c>
      <c r="F210" s="41" t="s">
        <v>46</v>
      </c>
      <c r="G210" s="41" t="s">
        <v>53</v>
      </c>
    </row>
    <row r="211" spans="1:7" ht="15" x14ac:dyDescent="0.25">
      <c r="A211" s="41" t="s">
        <v>648</v>
      </c>
      <c r="B211" s="41" t="s">
        <v>649</v>
      </c>
      <c r="C211" s="41" t="s">
        <v>643</v>
      </c>
      <c r="D211" s="41" t="s">
        <v>47</v>
      </c>
      <c r="E211" s="41" t="s">
        <v>233</v>
      </c>
      <c r="F211" s="41" t="s">
        <v>46</v>
      </c>
      <c r="G211" s="41" t="s">
        <v>53</v>
      </c>
    </row>
    <row r="212" spans="1:7" ht="15" x14ac:dyDescent="0.25">
      <c r="A212" s="41" t="s">
        <v>650</v>
      </c>
      <c r="B212" s="41" t="s">
        <v>651</v>
      </c>
      <c r="C212" s="41" t="s">
        <v>643</v>
      </c>
      <c r="D212" s="41" t="s">
        <v>47</v>
      </c>
      <c r="E212" s="41" t="s">
        <v>233</v>
      </c>
      <c r="F212" s="41" t="s">
        <v>46</v>
      </c>
      <c r="G212" s="41" t="s">
        <v>53</v>
      </c>
    </row>
    <row r="213" spans="1:7" ht="15" x14ac:dyDescent="0.25">
      <c r="A213" s="41" t="s">
        <v>652</v>
      </c>
      <c r="B213" s="41" t="s">
        <v>653</v>
      </c>
      <c r="C213" s="41" t="s">
        <v>643</v>
      </c>
      <c r="D213" s="41" t="s">
        <v>47</v>
      </c>
      <c r="E213" s="41" t="s">
        <v>233</v>
      </c>
      <c r="F213" s="41" t="s">
        <v>46</v>
      </c>
      <c r="G213" s="41" t="s">
        <v>53</v>
      </c>
    </row>
    <row r="214" spans="1:7" ht="15" x14ac:dyDescent="0.25">
      <c r="A214" s="41" t="s">
        <v>654</v>
      </c>
      <c r="B214" s="41" t="s">
        <v>655</v>
      </c>
      <c r="C214" s="41" t="s">
        <v>656</v>
      </c>
      <c r="D214" s="41" t="s">
        <v>47</v>
      </c>
      <c r="E214" s="41" t="s">
        <v>233</v>
      </c>
      <c r="F214" s="41" t="s">
        <v>46</v>
      </c>
      <c r="G214" s="41" t="s">
        <v>53</v>
      </c>
    </row>
    <row r="215" spans="1:7" ht="15" x14ac:dyDescent="0.25">
      <c r="A215" s="41" t="s">
        <v>657</v>
      </c>
      <c r="B215" s="41" t="s">
        <v>658</v>
      </c>
      <c r="C215" s="41" t="s">
        <v>659</v>
      </c>
      <c r="D215" s="41" t="s">
        <v>47</v>
      </c>
      <c r="E215" s="41" t="s">
        <v>233</v>
      </c>
      <c r="F215" s="41" t="s">
        <v>46</v>
      </c>
      <c r="G215" s="41" t="s">
        <v>53</v>
      </c>
    </row>
    <row r="216" spans="1:7" ht="15" x14ac:dyDescent="0.25">
      <c r="A216" s="41" t="s">
        <v>660</v>
      </c>
      <c r="B216" s="41" t="s">
        <v>661</v>
      </c>
      <c r="C216" s="41" t="s">
        <v>662</v>
      </c>
      <c r="D216" s="41" t="s">
        <v>47</v>
      </c>
      <c r="E216" s="41" t="s">
        <v>52</v>
      </c>
      <c r="F216" s="41" t="s">
        <v>46</v>
      </c>
      <c r="G216" s="41" t="s">
        <v>53</v>
      </c>
    </row>
    <row r="217" spans="1:7" ht="15" x14ac:dyDescent="0.25">
      <c r="A217" s="41" t="s">
        <v>663</v>
      </c>
      <c r="B217" s="41" t="s">
        <v>664</v>
      </c>
      <c r="C217" s="41" t="s">
        <v>46</v>
      </c>
      <c r="D217" s="41" t="s">
        <v>47</v>
      </c>
      <c r="E217" s="41" t="s">
        <v>73</v>
      </c>
      <c r="F217" s="41" t="s">
        <v>46</v>
      </c>
      <c r="G217" s="41" t="s">
        <v>53</v>
      </c>
    </row>
    <row r="218" spans="1:7" ht="15" x14ac:dyDescent="0.25">
      <c r="A218" s="41" t="s">
        <v>665</v>
      </c>
      <c r="B218" s="41" t="s">
        <v>666</v>
      </c>
      <c r="C218" s="41" t="s">
        <v>667</v>
      </c>
      <c r="D218" s="41" t="s">
        <v>47</v>
      </c>
      <c r="E218" s="41" t="s">
        <v>233</v>
      </c>
      <c r="F218" s="41" t="s">
        <v>46</v>
      </c>
      <c r="G218" s="41" t="s">
        <v>53</v>
      </c>
    </row>
    <row r="219" spans="1:7" ht="15" x14ac:dyDescent="0.25">
      <c r="A219" s="41" t="s">
        <v>668</v>
      </c>
      <c r="B219" s="41" t="s">
        <v>669</v>
      </c>
      <c r="C219" s="41" t="s">
        <v>670</v>
      </c>
      <c r="D219" s="41" t="s">
        <v>47</v>
      </c>
      <c r="E219" s="41" t="s">
        <v>233</v>
      </c>
      <c r="F219" s="41" t="s">
        <v>46</v>
      </c>
      <c r="G219" s="41" t="s">
        <v>53</v>
      </c>
    </row>
    <row r="220" spans="1:7" ht="15" x14ac:dyDescent="0.25">
      <c r="A220" s="41" t="s">
        <v>671</v>
      </c>
      <c r="B220" s="41" t="s">
        <v>672</v>
      </c>
      <c r="C220" s="41" t="s">
        <v>673</v>
      </c>
      <c r="D220" s="41" t="s">
        <v>47</v>
      </c>
      <c r="E220" s="41" t="s">
        <v>83</v>
      </c>
      <c r="F220" s="41" t="s">
        <v>46</v>
      </c>
      <c r="G220" s="41" t="s">
        <v>53</v>
      </c>
    </row>
    <row r="221" spans="1:7" ht="15" x14ac:dyDescent="0.25">
      <c r="A221" s="41" t="s">
        <v>674</v>
      </c>
      <c r="B221" s="41" t="s">
        <v>675</v>
      </c>
      <c r="C221" s="41" t="s">
        <v>676</v>
      </c>
      <c r="D221" s="41" t="s">
        <v>47</v>
      </c>
      <c r="E221" s="41" t="s">
        <v>57</v>
      </c>
      <c r="F221" s="41" t="s">
        <v>46</v>
      </c>
      <c r="G221" s="41" t="s">
        <v>53</v>
      </c>
    </row>
    <row r="222" spans="1:7" ht="15" x14ac:dyDescent="0.25">
      <c r="A222" s="41" t="s">
        <v>677</v>
      </c>
      <c r="B222" s="41" t="s">
        <v>678</v>
      </c>
      <c r="C222" s="41" t="s">
        <v>679</v>
      </c>
      <c r="D222" s="41" t="s">
        <v>47</v>
      </c>
      <c r="E222" s="41" t="s">
        <v>57</v>
      </c>
      <c r="F222" s="41" t="s">
        <v>46</v>
      </c>
      <c r="G222" s="41" t="s">
        <v>53</v>
      </c>
    </row>
    <row r="223" spans="1:7" ht="15" x14ac:dyDescent="0.25">
      <c r="A223" s="41" t="s">
        <v>680</v>
      </c>
      <c r="B223" s="41" t="s">
        <v>681</v>
      </c>
      <c r="C223" s="41" t="s">
        <v>46</v>
      </c>
      <c r="D223" s="41" t="s">
        <v>47</v>
      </c>
      <c r="E223" s="41" t="s">
        <v>73</v>
      </c>
      <c r="F223" s="41" t="s">
        <v>46</v>
      </c>
      <c r="G223" s="41" t="s">
        <v>53</v>
      </c>
    </row>
    <row r="224" spans="1:7" ht="15" x14ac:dyDescent="0.25">
      <c r="A224" s="41" t="s">
        <v>682</v>
      </c>
      <c r="B224" s="41" t="s">
        <v>683</v>
      </c>
      <c r="C224" s="41" t="s">
        <v>684</v>
      </c>
      <c r="D224" s="41" t="s">
        <v>47</v>
      </c>
      <c r="E224" s="41" t="s">
        <v>57</v>
      </c>
      <c r="F224" s="41" t="s">
        <v>46</v>
      </c>
      <c r="G224" s="41" t="s">
        <v>53</v>
      </c>
    </row>
    <row r="225" spans="1:7" ht="15" x14ac:dyDescent="0.25">
      <c r="A225" s="41" t="s">
        <v>685</v>
      </c>
      <c r="B225" s="41" t="s">
        <v>686</v>
      </c>
      <c r="C225" s="41" t="s">
        <v>643</v>
      </c>
      <c r="D225" s="41" t="s">
        <v>47</v>
      </c>
      <c r="E225" s="41" t="s">
        <v>233</v>
      </c>
      <c r="F225" s="41" t="s">
        <v>46</v>
      </c>
      <c r="G225" s="41" t="s">
        <v>53</v>
      </c>
    </row>
    <row r="226" spans="1:7" ht="15" x14ac:dyDescent="0.25">
      <c r="A226" s="41" t="s">
        <v>687</v>
      </c>
      <c r="B226" s="41" t="s">
        <v>688</v>
      </c>
      <c r="C226" s="41" t="s">
        <v>689</v>
      </c>
      <c r="D226" s="41" t="s">
        <v>47</v>
      </c>
      <c r="E226" s="41" t="s">
        <v>233</v>
      </c>
      <c r="F226" s="41" t="s">
        <v>46</v>
      </c>
      <c r="G226" s="41" t="s">
        <v>53</v>
      </c>
    </row>
    <row r="227" spans="1:7" ht="15" x14ac:dyDescent="0.25">
      <c r="A227" s="41" t="s">
        <v>690</v>
      </c>
      <c r="B227" s="41" t="s">
        <v>691</v>
      </c>
      <c r="C227" s="41" t="s">
        <v>329</v>
      </c>
      <c r="D227" s="41" t="s">
        <v>47</v>
      </c>
      <c r="E227" s="41" t="s">
        <v>83</v>
      </c>
      <c r="F227" s="41" t="s">
        <v>46</v>
      </c>
      <c r="G227" s="41" t="s">
        <v>53</v>
      </c>
    </row>
    <row r="228" spans="1:7" ht="15" x14ac:dyDescent="0.25">
      <c r="A228" s="41" t="s">
        <v>692</v>
      </c>
      <c r="B228" s="41" t="s">
        <v>693</v>
      </c>
      <c r="C228" s="41" t="s">
        <v>694</v>
      </c>
      <c r="D228" s="41" t="s">
        <v>47</v>
      </c>
      <c r="E228" s="41" t="s">
        <v>57</v>
      </c>
      <c r="F228" s="41" t="s">
        <v>46</v>
      </c>
      <c r="G228" s="41" t="s">
        <v>53</v>
      </c>
    </row>
    <row r="229" spans="1:7" ht="15" x14ac:dyDescent="0.25">
      <c r="A229" s="41" t="s">
        <v>695</v>
      </c>
      <c r="B229" s="41" t="s">
        <v>696</v>
      </c>
      <c r="C229" s="41" t="s">
        <v>697</v>
      </c>
      <c r="D229" s="41" t="s">
        <v>47</v>
      </c>
      <c r="E229" s="41" t="s">
        <v>64</v>
      </c>
      <c r="F229" s="41" t="s">
        <v>46</v>
      </c>
      <c r="G229" s="41" t="s">
        <v>53</v>
      </c>
    </row>
    <row r="230" spans="1:7" ht="15" x14ac:dyDescent="0.25">
      <c r="A230" s="41" t="s">
        <v>698</v>
      </c>
      <c r="B230" s="41" t="s">
        <v>699</v>
      </c>
      <c r="C230" s="41" t="s">
        <v>46</v>
      </c>
      <c r="D230" s="41" t="s">
        <v>47</v>
      </c>
      <c r="E230" s="41" t="s">
        <v>73</v>
      </c>
      <c r="F230" s="41" t="s">
        <v>46</v>
      </c>
      <c r="G230" s="41" t="s">
        <v>53</v>
      </c>
    </row>
    <row r="231" spans="1:7" ht="15" x14ac:dyDescent="0.25">
      <c r="A231" s="41" t="s">
        <v>700</v>
      </c>
      <c r="B231" s="41" t="s">
        <v>701</v>
      </c>
      <c r="C231" s="41" t="s">
        <v>46</v>
      </c>
      <c r="D231" s="41" t="s">
        <v>47</v>
      </c>
      <c r="E231" s="41" t="s">
        <v>73</v>
      </c>
      <c r="F231" s="41" t="s">
        <v>46</v>
      </c>
      <c r="G231" s="41" t="s">
        <v>53</v>
      </c>
    </row>
    <row r="232" spans="1:7" ht="15" x14ac:dyDescent="0.25">
      <c r="A232" s="41" t="s">
        <v>702</v>
      </c>
      <c r="B232" s="41" t="s">
        <v>703</v>
      </c>
      <c r="C232" s="41" t="s">
        <v>46</v>
      </c>
      <c r="D232" s="41" t="s">
        <v>47</v>
      </c>
      <c r="E232" s="41" t="s">
        <v>73</v>
      </c>
      <c r="F232" s="41" t="s">
        <v>46</v>
      </c>
      <c r="G232" s="41" t="s">
        <v>53</v>
      </c>
    </row>
    <row r="233" spans="1:7" ht="15" x14ac:dyDescent="0.25">
      <c r="A233" s="41" t="s">
        <v>704</v>
      </c>
      <c r="B233" s="41" t="s">
        <v>705</v>
      </c>
      <c r="C233" s="41" t="s">
        <v>46</v>
      </c>
      <c r="D233" s="41" t="s">
        <v>47</v>
      </c>
      <c r="E233" s="41" t="s">
        <v>73</v>
      </c>
      <c r="F233" s="41" t="s">
        <v>46</v>
      </c>
      <c r="G233" s="41" t="s">
        <v>53</v>
      </c>
    </row>
    <row r="234" spans="1:7" ht="15" x14ac:dyDescent="0.25">
      <c r="A234" s="41" t="s">
        <v>706</v>
      </c>
      <c r="B234" s="41" t="s">
        <v>707</v>
      </c>
      <c r="C234" s="41" t="s">
        <v>46</v>
      </c>
      <c r="D234" s="41" t="s">
        <v>47</v>
      </c>
      <c r="E234" s="41" t="s">
        <v>73</v>
      </c>
      <c r="F234" s="41" t="s">
        <v>46</v>
      </c>
      <c r="G234" s="41" t="s">
        <v>53</v>
      </c>
    </row>
    <row r="235" spans="1:7" ht="15" x14ac:dyDescent="0.25">
      <c r="A235" s="41" t="s">
        <v>708</v>
      </c>
      <c r="B235" s="41" t="s">
        <v>709</v>
      </c>
      <c r="C235" s="41" t="s">
        <v>46</v>
      </c>
      <c r="D235" s="41" t="s">
        <v>47</v>
      </c>
      <c r="E235" s="41" t="s">
        <v>73</v>
      </c>
      <c r="F235" s="41" t="s">
        <v>46</v>
      </c>
      <c r="G235" s="41" t="s">
        <v>53</v>
      </c>
    </row>
    <row r="236" spans="1:7" ht="15" x14ac:dyDescent="0.25">
      <c r="A236" s="41" t="s">
        <v>710</v>
      </c>
      <c r="B236" s="41" t="s">
        <v>711</v>
      </c>
      <c r="C236" s="41" t="s">
        <v>712</v>
      </c>
      <c r="D236" s="41" t="s">
        <v>47</v>
      </c>
      <c r="E236" s="41" t="s">
        <v>73</v>
      </c>
      <c r="F236" s="41" t="s">
        <v>46</v>
      </c>
      <c r="G236" s="41" t="s">
        <v>53</v>
      </c>
    </row>
    <row r="237" spans="1:7" ht="15" x14ac:dyDescent="0.25">
      <c r="A237" s="41" t="s">
        <v>713</v>
      </c>
      <c r="B237" s="41" t="s">
        <v>714</v>
      </c>
      <c r="C237" s="41" t="s">
        <v>306</v>
      </c>
      <c r="D237" s="41" t="s">
        <v>47</v>
      </c>
      <c r="E237" s="41" t="s">
        <v>73</v>
      </c>
      <c r="F237" s="41" t="s">
        <v>46</v>
      </c>
      <c r="G237" s="41" t="s">
        <v>53</v>
      </c>
    </row>
    <row r="238" spans="1:7" ht="15" x14ac:dyDescent="0.25">
      <c r="A238" s="41" t="s">
        <v>715</v>
      </c>
      <c r="B238" s="41" t="s">
        <v>716</v>
      </c>
      <c r="C238" s="41" t="s">
        <v>46</v>
      </c>
      <c r="D238" s="41" t="s">
        <v>47</v>
      </c>
      <c r="E238" s="41" t="s">
        <v>73</v>
      </c>
      <c r="F238" s="41" t="s">
        <v>46</v>
      </c>
      <c r="G238" s="41" t="s">
        <v>53</v>
      </c>
    </row>
    <row r="239" spans="1:7" ht="15" x14ac:dyDescent="0.25">
      <c r="A239" s="41" t="s">
        <v>717</v>
      </c>
      <c r="B239" s="41" t="s">
        <v>718</v>
      </c>
      <c r="C239" s="41" t="s">
        <v>46</v>
      </c>
      <c r="D239" s="41" t="s">
        <v>47</v>
      </c>
      <c r="E239" s="41" t="s">
        <v>73</v>
      </c>
      <c r="F239" s="41" t="s">
        <v>46</v>
      </c>
      <c r="G239" s="41" t="s">
        <v>53</v>
      </c>
    </row>
    <row r="240" spans="1:7" ht="15" x14ac:dyDescent="0.25">
      <c r="A240" s="41" t="s">
        <v>719</v>
      </c>
      <c r="B240" s="41" t="s">
        <v>720</v>
      </c>
      <c r="C240" s="41" t="s">
        <v>46</v>
      </c>
      <c r="D240" s="41" t="s">
        <v>47</v>
      </c>
      <c r="E240" s="41" t="s">
        <v>73</v>
      </c>
      <c r="F240" s="41" t="s">
        <v>46</v>
      </c>
      <c r="G240" s="41" t="s">
        <v>53</v>
      </c>
    </row>
    <row r="241" spans="1:7" ht="15" x14ac:dyDescent="0.25">
      <c r="A241" s="41" t="s">
        <v>721</v>
      </c>
      <c r="B241" s="41" t="s">
        <v>722</v>
      </c>
      <c r="C241" s="41" t="s">
        <v>46</v>
      </c>
      <c r="D241" s="41" t="s">
        <v>47</v>
      </c>
      <c r="E241" s="41" t="s">
        <v>73</v>
      </c>
      <c r="F241" s="41" t="s">
        <v>46</v>
      </c>
      <c r="G241" s="41" t="s">
        <v>53</v>
      </c>
    </row>
    <row r="242" spans="1:7" ht="15" x14ac:dyDescent="0.25">
      <c r="A242" s="41" t="s">
        <v>723</v>
      </c>
      <c r="B242" s="41" t="s">
        <v>724</v>
      </c>
      <c r="C242" s="41" t="s">
        <v>46</v>
      </c>
      <c r="D242" s="41" t="s">
        <v>47</v>
      </c>
      <c r="E242" s="41" t="s">
        <v>73</v>
      </c>
      <c r="F242" s="41" t="s">
        <v>46</v>
      </c>
      <c r="G242" s="41" t="s">
        <v>53</v>
      </c>
    </row>
    <row r="243" spans="1:7" ht="15" x14ac:dyDescent="0.25">
      <c r="A243" s="41" t="s">
        <v>725</v>
      </c>
      <c r="B243" s="41" t="s">
        <v>726</v>
      </c>
      <c r="C243" s="41" t="s">
        <v>46</v>
      </c>
      <c r="D243" s="41" t="s">
        <v>47</v>
      </c>
      <c r="E243" s="41" t="s">
        <v>73</v>
      </c>
      <c r="F243" s="41" t="s">
        <v>46</v>
      </c>
      <c r="G243" s="41" t="s">
        <v>53</v>
      </c>
    </row>
    <row r="244" spans="1:7" ht="15" x14ac:dyDescent="0.25">
      <c r="A244" s="41" t="s">
        <v>727</v>
      </c>
      <c r="B244" s="41" t="s">
        <v>728</v>
      </c>
      <c r="C244" s="41" t="s">
        <v>46</v>
      </c>
      <c r="D244" s="41" t="s">
        <v>47</v>
      </c>
      <c r="E244" s="41" t="s">
        <v>73</v>
      </c>
      <c r="F244" s="41" t="s">
        <v>46</v>
      </c>
      <c r="G244" s="41" t="s">
        <v>53</v>
      </c>
    </row>
    <row r="245" spans="1:7" ht="15" x14ac:dyDescent="0.25">
      <c r="A245" s="41" t="s">
        <v>729</v>
      </c>
      <c r="B245" s="41" t="s">
        <v>730</v>
      </c>
      <c r="C245" s="41" t="s">
        <v>46</v>
      </c>
      <c r="D245" s="41" t="s">
        <v>47</v>
      </c>
      <c r="E245" s="41" t="s">
        <v>73</v>
      </c>
      <c r="F245" s="41" t="s">
        <v>46</v>
      </c>
      <c r="G245" s="41" t="s">
        <v>53</v>
      </c>
    </row>
    <row r="246" spans="1:7" ht="15" x14ac:dyDescent="0.25">
      <c r="A246" s="41" t="s">
        <v>731</v>
      </c>
      <c r="B246" s="41" t="s">
        <v>732</v>
      </c>
      <c r="C246" s="41" t="s">
        <v>733</v>
      </c>
      <c r="D246" s="41" t="s">
        <v>47</v>
      </c>
      <c r="E246" s="41" t="s">
        <v>83</v>
      </c>
      <c r="F246" s="41" t="s">
        <v>46</v>
      </c>
      <c r="G246" s="41" t="s">
        <v>53</v>
      </c>
    </row>
    <row r="247" spans="1:7" ht="15" x14ac:dyDescent="0.25">
      <c r="A247" s="41" t="s">
        <v>734</v>
      </c>
      <c r="B247" s="41" t="s">
        <v>735</v>
      </c>
      <c r="C247" s="41" t="s">
        <v>736</v>
      </c>
      <c r="D247" s="41" t="s">
        <v>47</v>
      </c>
      <c r="E247" s="41" t="s">
        <v>83</v>
      </c>
      <c r="F247" s="41" t="s">
        <v>46</v>
      </c>
      <c r="G247" s="41" t="s">
        <v>53</v>
      </c>
    </row>
    <row r="248" spans="1:7" ht="15" x14ac:dyDescent="0.25">
      <c r="A248" s="41" t="s">
        <v>737</v>
      </c>
      <c r="B248" s="41" t="s">
        <v>738</v>
      </c>
      <c r="C248" s="41" t="s">
        <v>736</v>
      </c>
      <c r="D248" s="41" t="s">
        <v>47</v>
      </c>
      <c r="E248" s="41" t="s">
        <v>52</v>
      </c>
      <c r="F248" s="41" t="s">
        <v>46</v>
      </c>
      <c r="G248" s="41" t="s">
        <v>53</v>
      </c>
    </row>
    <row r="249" spans="1:7" ht="15" x14ac:dyDescent="0.25">
      <c r="A249" s="41" t="s">
        <v>739</v>
      </c>
      <c r="B249" s="41" t="s">
        <v>740</v>
      </c>
      <c r="C249" s="41" t="s">
        <v>51</v>
      </c>
      <c r="D249" s="41" t="s">
        <v>47</v>
      </c>
      <c r="E249" s="41" t="s">
        <v>52</v>
      </c>
      <c r="F249" s="41" t="s">
        <v>46</v>
      </c>
      <c r="G249" s="41" t="s">
        <v>53</v>
      </c>
    </row>
    <row r="250" spans="1:7" ht="15" x14ac:dyDescent="0.25">
      <c r="A250" s="41" t="s">
        <v>741</v>
      </c>
      <c r="B250" s="41" t="s">
        <v>742</v>
      </c>
      <c r="C250" s="41" t="s">
        <v>51</v>
      </c>
      <c r="D250" s="41" t="s">
        <v>47</v>
      </c>
      <c r="E250" s="41" t="s">
        <v>52</v>
      </c>
      <c r="F250" s="41" t="s">
        <v>46</v>
      </c>
      <c r="G250" s="41" t="s">
        <v>53</v>
      </c>
    </row>
    <row r="251" spans="1:7" ht="15" x14ac:dyDescent="0.25">
      <c r="A251" s="41" t="s">
        <v>743</v>
      </c>
      <c r="B251" s="41" t="s">
        <v>744</v>
      </c>
      <c r="C251" s="41" t="s">
        <v>745</v>
      </c>
      <c r="D251" s="41" t="s">
        <v>47</v>
      </c>
      <c r="E251" s="41" t="s">
        <v>52</v>
      </c>
      <c r="F251" s="41" t="s">
        <v>46</v>
      </c>
      <c r="G251" s="41" t="s">
        <v>53</v>
      </c>
    </row>
    <row r="252" spans="1:7" ht="15" x14ac:dyDescent="0.25">
      <c r="A252" s="41" t="s">
        <v>746</v>
      </c>
      <c r="B252" s="41" t="s">
        <v>747</v>
      </c>
      <c r="C252" s="41" t="s">
        <v>748</v>
      </c>
      <c r="D252" s="41" t="s">
        <v>47</v>
      </c>
      <c r="E252" s="41" t="s">
        <v>73</v>
      </c>
      <c r="F252" s="41" t="s">
        <v>46</v>
      </c>
      <c r="G252" s="41" t="s">
        <v>53</v>
      </c>
    </row>
    <row r="253" spans="1:7" ht="15" x14ac:dyDescent="0.25">
      <c r="A253" s="41" t="s">
        <v>749</v>
      </c>
      <c r="B253" s="41" t="s">
        <v>750</v>
      </c>
      <c r="C253" s="41" t="s">
        <v>46</v>
      </c>
      <c r="D253" s="41" t="s">
        <v>47</v>
      </c>
      <c r="E253" s="41" t="s">
        <v>73</v>
      </c>
      <c r="F253" s="41" t="s">
        <v>46</v>
      </c>
      <c r="G253" s="41" t="s">
        <v>53</v>
      </c>
    </row>
    <row r="254" spans="1:7" ht="15" x14ac:dyDescent="0.25">
      <c r="A254" s="41" t="s">
        <v>751</v>
      </c>
      <c r="B254" s="41" t="s">
        <v>752</v>
      </c>
      <c r="C254" s="41" t="s">
        <v>46</v>
      </c>
      <c r="D254" s="41" t="s">
        <v>47</v>
      </c>
      <c r="E254" s="41" t="s">
        <v>73</v>
      </c>
      <c r="F254" s="41" t="s">
        <v>46</v>
      </c>
      <c r="G254" s="41" t="s">
        <v>53</v>
      </c>
    </row>
    <row r="255" spans="1:7" ht="15" x14ac:dyDescent="0.25">
      <c r="A255" s="41" t="s">
        <v>753</v>
      </c>
      <c r="B255" s="41" t="s">
        <v>754</v>
      </c>
      <c r="C255" s="41" t="s">
        <v>46</v>
      </c>
      <c r="D255" s="41" t="s">
        <v>47</v>
      </c>
      <c r="E255" s="41" t="s">
        <v>73</v>
      </c>
      <c r="F255" s="41" t="s">
        <v>46</v>
      </c>
      <c r="G255" s="41" t="s">
        <v>53</v>
      </c>
    </row>
    <row r="256" spans="1:7" ht="15" x14ac:dyDescent="0.25">
      <c r="A256" s="41" t="s">
        <v>755</v>
      </c>
      <c r="B256" s="41" t="s">
        <v>756</v>
      </c>
      <c r="C256" s="41" t="s">
        <v>46</v>
      </c>
      <c r="D256" s="41" t="s">
        <v>47</v>
      </c>
      <c r="E256" s="41" t="s">
        <v>73</v>
      </c>
      <c r="F256" s="41" t="s">
        <v>46</v>
      </c>
      <c r="G256" s="41" t="s">
        <v>53</v>
      </c>
    </row>
    <row r="257" spans="1:7" ht="15" x14ac:dyDescent="0.25">
      <c r="A257" s="41" t="s">
        <v>757</v>
      </c>
      <c r="B257" s="41" t="s">
        <v>758</v>
      </c>
      <c r="C257" s="41" t="s">
        <v>46</v>
      </c>
      <c r="D257" s="41" t="s">
        <v>47</v>
      </c>
      <c r="E257" s="41" t="s">
        <v>73</v>
      </c>
      <c r="F257" s="41" t="s">
        <v>46</v>
      </c>
      <c r="G257" s="41" t="s">
        <v>53</v>
      </c>
    </row>
    <row r="258" spans="1:7" ht="15" x14ac:dyDescent="0.25">
      <c r="A258" s="41" t="s">
        <v>759</v>
      </c>
      <c r="B258" s="41" t="s">
        <v>760</v>
      </c>
      <c r="C258" s="41" t="s">
        <v>46</v>
      </c>
      <c r="D258" s="41" t="s">
        <v>47</v>
      </c>
      <c r="E258" s="41" t="s">
        <v>73</v>
      </c>
      <c r="F258" s="41" t="s">
        <v>46</v>
      </c>
      <c r="G258" s="41" t="s">
        <v>53</v>
      </c>
    </row>
    <row r="259" spans="1:7" ht="15" x14ac:dyDescent="0.25">
      <c r="A259" s="41" t="s">
        <v>761</v>
      </c>
      <c r="B259" s="41" t="s">
        <v>762</v>
      </c>
      <c r="C259" s="41" t="s">
        <v>46</v>
      </c>
      <c r="D259" s="41" t="s">
        <v>47</v>
      </c>
      <c r="E259" s="41" t="s">
        <v>73</v>
      </c>
      <c r="F259" s="41" t="s">
        <v>46</v>
      </c>
      <c r="G259" s="41" t="s">
        <v>53</v>
      </c>
    </row>
    <row r="260" spans="1:7" ht="15" x14ac:dyDescent="0.25">
      <c r="A260" s="41" t="s">
        <v>763</v>
      </c>
      <c r="B260" s="41" t="s">
        <v>764</v>
      </c>
      <c r="C260" s="41" t="s">
        <v>46</v>
      </c>
      <c r="D260" s="41" t="s">
        <v>47</v>
      </c>
      <c r="E260" s="41" t="s">
        <v>73</v>
      </c>
      <c r="F260" s="41" t="s">
        <v>46</v>
      </c>
      <c r="G260" s="41" t="s">
        <v>53</v>
      </c>
    </row>
    <row r="261" spans="1:7" ht="15" x14ac:dyDescent="0.25">
      <c r="A261" s="41" t="s">
        <v>765</v>
      </c>
      <c r="B261" s="41" t="s">
        <v>766</v>
      </c>
      <c r="C261" s="41" t="s">
        <v>46</v>
      </c>
      <c r="D261" s="41" t="s">
        <v>47</v>
      </c>
      <c r="E261" s="41" t="s">
        <v>73</v>
      </c>
      <c r="F261" s="41" t="s">
        <v>46</v>
      </c>
      <c r="G261" s="41" t="s">
        <v>53</v>
      </c>
    </row>
    <row r="262" spans="1:7" ht="15" x14ac:dyDescent="0.25">
      <c r="A262" s="41" t="s">
        <v>767</v>
      </c>
      <c r="B262" s="41" t="s">
        <v>768</v>
      </c>
      <c r="C262" s="41" t="s">
        <v>46</v>
      </c>
      <c r="D262" s="41" t="s">
        <v>47</v>
      </c>
      <c r="E262" s="41" t="s">
        <v>73</v>
      </c>
      <c r="F262" s="41" t="s">
        <v>46</v>
      </c>
      <c r="G262" s="41" t="s">
        <v>53</v>
      </c>
    </row>
    <row r="263" spans="1:7" ht="15" x14ac:dyDescent="0.25">
      <c r="A263" s="41" t="s">
        <v>769</v>
      </c>
      <c r="B263" s="41" t="s">
        <v>770</v>
      </c>
      <c r="C263" s="41" t="s">
        <v>46</v>
      </c>
      <c r="D263" s="41" t="s">
        <v>47</v>
      </c>
      <c r="E263" s="41" t="s">
        <v>73</v>
      </c>
      <c r="F263" s="41" t="s">
        <v>46</v>
      </c>
      <c r="G263" s="41" t="s">
        <v>53</v>
      </c>
    </row>
    <row r="264" spans="1:7" ht="15" x14ac:dyDescent="0.25">
      <c r="A264" s="41" t="s">
        <v>771</v>
      </c>
      <c r="B264" s="41" t="s">
        <v>772</v>
      </c>
      <c r="C264" s="41" t="s">
        <v>46</v>
      </c>
      <c r="D264" s="41" t="s">
        <v>47</v>
      </c>
      <c r="E264" s="41" t="s">
        <v>73</v>
      </c>
      <c r="F264" s="41" t="s">
        <v>46</v>
      </c>
      <c r="G264" s="41" t="s">
        <v>53</v>
      </c>
    </row>
    <row r="265" spans="1:7" ht="15" x14ac:dyDescent="0.25">
      <c r="A265" s="41" t="s">
        <v>773</v>
      </c>
      <c r="B265" s="41" t="s">
        <v>774</v>
      </c>
      <c r="C265" s="41" t="s">
        <v>46</v>
      </c>
      <c r="D265" s="41" t="s">
        <v>47</v>
      </c>
      <c r="E265" s="41" t="s">
        <v>73</v>
      </c>
      <c r="F265" s="41" t="s">
        <v>46</v>
      </c>
      <c r="G265" s="41" t="s">
        <v>53</v>
      </c>
    </row>
    <row r="266" spans="1:7" ht="15" x14ac:dyDescent="0.25">
      <c r="A266" s="41" t="s">
        <v>775</v>
      </c>
      <c r="B266" s="41" t="s">
        <v>776</v>
      </c>
      <c r="C266" s="41" t="s">
        <v>46</v>
      </c>
      <c r="D266" s="41" t="s">
        <v>47</v>
      </c>
      <c r="E266" s="41" t="s">
        <v>73</v>
      </c>
      <c r="F266" s="41" t="s">
        <v>46</v>
      </c>
      <c r="G266" s="41" t="s">
        <v>53</v>
      </c>
    </row>
    <row r="267" spans="1:7" ht="15" x14ac:dyDescent="0.25">
      <c r="A267" s="41" t="s">
        <v>777</v>
      </c>
      <c r="B267" s="41" t="s">
        <v>778</v>
      </c>
      <c r="C267" s="41" t="s">
        <v>46</v>
      </c>
      <c r="D267" s="41" t="s">
        <v>47</v>
      </c>
      <c r="E267" s="41" t="s">
        <v>73</v>
      </c>
      <c r="F267" s="41" t="s">
        <v>46</v>
      </c>
      <c r="G267" s="41" t="s">
        <v>53</v>
      </c>
    </row>
    <row r="268" spans="1:7" ht="15" x14ac:dyDescent="0.25">
      <c r="A268" s="41" t="s">
        <v>779</v>
      </c>
      <c r="B268" s="41" t="s">
        <v>780</v>
      </c>
      <c r="C268" s="41" t="s">
        <v>46</v>
      </c>
      <c r="D268" s="41" t="s">
        <v>47</v>
      </c>
      <c r="E268" s="41" t="s">
        <v>73</v>
      </c>
      <c r="F268" s="41" t="s">
        <v>46</v>
      </c>
      <c r="G268" s="41" t="s">
        <v>53</v>
      </c>
    </row>
    <row r="269" spans="1:7" ht="15" x14ac:dyDescent="0.25">
      <c r="A269" s="41" t="s">
        <v>781</v>
      </c>
      <c r="B269" s="41" t="s">
        <v>782</v>
      </c>
      <c r="C269" s="41" t="s">
        <v>46</v>
      </c>
      <c r="D269" s="41" t="s">
        <v>47</v>
      </c>
      <c r="E269" s="41" t="s">
        <v>73</v>
      </c>
      <c r="F269" s="41" t="s">
        <v>46</v>
      </c>
      <c r="G269" s="41" t="s">
        <v>53</v>
      </c>
    </row>
    <row r="270" spans="1:7" ht="15" x14ac:dyDescent="0.25">
      <c r="A270" s="41" t="s">
        <v>783</v>
      </c>
      <c r="B270" s="41" t="s">
        <v>784</v>
      </c>
      <c r="C270" s="41" t="s">
        <v>46</v>
      </c>
      <c r="D270" s="41" t="s">
        <v>47</v>
      </c>
      <c r="E270" s="41" t="s">
        <v>73</v>
      </c>
      <c r="F270" s="41" t="s">
        <v>46</v>
      </c>
      <c r="G270" s="41" t="s">
        <v>53</v>
      </c>
    </row>
    <row r="271" spans="1:7" ht="15" x14ac:dyDescent="0.25">
      <c r="A271" s="41" t="s">
        <v>785</v>
      </c>
      <c r="B271" s="41" t="s">
        <v>786</v>
      </c>
      <c r="C271" s="41" t="s">
        <v>46</v>
      </c>
      <c r="D271" s="41" t="s">
        <v>47</v>
      </c>
      <c r="E271" s="41" t="s">
        <v>73</v>
      </c>
      <c r="F271" s="41" t="s">
        <v>46</v>
      </c>
      <c r="G271" s="41" t="s">
        <v>53</v>
      </c>
    </row>
    <row r="272" spans="1:7" ht="15" x14ac:dyDescent="0.25">
      <c r="A272" s="41" t="s">
        <v>787</v>
      </c>
      <c r="B272" s="41" t="s">
        <v>788</v>
      </c>
      <c r="C272" s="41" t="s">
        <v>46</v>
      </c>
      <c r="D272" s="41" t="s">
        <v>47</v>
      </c>
      <c r="E272" s="41" t="s">
        <v>73</v>
      </c>
      <c r="F272" s="41" t="s">
        <v>46</v>
      </c>
      <c r="G272" s="41" t="s">
        <v>53</v>
      </c>
    </row>
    <row r="273" spans="1:7" ht="15" x14ac:dyDescent="0.25">
      <c r="A273" s="41" t="s">
        <v>789</v>
      </c>
      <c r="B273" s="41" t="s">
        <v>790</v>
      </c>
      <c r="C273" s="41" t="s">
        <v>46</v>
      </c>
      <c r="D273" s="41" t="s">
        <v>47</v>
      </c>
      <c r="E273" s="41" t="s">
        <v>73</v>
      </c>
      <c r="F273" s="41" t="s">
        <v>46</v>
      </c>
      <c r="G273" s="41" t="s">
        <v>53</v>
      </c>
    </row>
    <row r="274" spans="1:7" ht="15" x14ac:dyDescent="0.25">
      <c r="A274" s="41" t="s">
        <v>791</v>
      </c>
      <c r="B274" s="41" t="s">
        <v>792</v>
      </c>
      <c r="C274" s="41" t="s">
        <v>46</v>
      </c>
      <c r="D274" s="41" t="s">
        <v>47</v>
      </c>
      <c r="E274" s="41" t="s">
        <v>73</v>
      </c>
      <c r="F274" s="41" t="s">
        <v>46</v>
      </c>
      <c r="G274" s="41" t="s">
        <v>53</v>
      </c>
    </row>
    <row r="275" spans="1:7" ht="15" x14ac:dyDescent="0.25">
      <c r="A275" s="41" t="s">
        <v>793</v>
      </c>
      <c r="B275" s="41" t="s">
        <v>794</v>
      </c>
      <c r="C275" s="41" t="s">
        <v>46</v>
      </c>
      <c r="D275" s="41" t="s">
        <v>47</v>
      </c>
      <c r="E275" s="41" t="s">
        <v>73</v>
      </c>
      <c r="F275" s="41" t="s">
        <v>46</v>
      </c>
      <c r="G275" s="41" t="s">
        <v>53</v>
      </c>
    </row>
    <row r="276" spans="1:7" ht="15" x14ac:dyDescent="0.25">
      <c r="A276" s="41" t="s">
        <v>795</v>
      </c>
      <c r="B276" s="41" t="s">
        <v>796</v>
      </c>
      <c r="C276" s="41" t="s">
        <v>797</v>
      </c>
      <c r="D276" s="41" t="s">
        <v>47</v>
      </c>
      <c r="E276" s="41" t="s">
        <v>798</v>
      </c>
      <c r="F276" s="41" t="s">
        <v>46</v>
      </c>
      <c r="G276" s="41" t="s">
        <v>53</v>
      </c>
    </row>
    <row r="277" spans="1:7" ht="15" x14ac:dyDescent="0.25">
      <c r="A277" s="41" t="s">
        <v>799</v>
      </c>
      <c r="B277" s="41" t="s">
        <v>800</v>
      </c>
      <c r="C277" s="41" t="s">
        <v>801</v>
      </c>
      <c r="D277" s="41" t="s">
        <v>47</v>
      </c>
      <c r="E277" s="41" t="s">
        <v>798</v>
      </c>
      <c r="F277" s="41" t="s">
        <v>46</v>
      </c>
      <c r="G277" s="41" t="s">
        <v>53</v>
      </c>
    </row>
    <row r="278" spans="1:7" ht="15" x14ac:dyDescent="0.25">
      <c r="A278" s="41" t="s">
        <v>802</v>
      </c>
      <c r="B278" s="41" t="s">
        <v>803</v>
      </c>
      <c r="C278" s="41" t="s">
        <v>797</v>
      </c>
      <c r="D278" s="41" t="s">
        <v>47</v>
      </c>
      <c r="E278" s="41" t="s">
        <v>798</v>
      </c>
      <c r="F278" s="41" t="s">
        <v>46</v>
      </c>
      <c r="G278" s="41" t="s">
        <v>53</v>
      </c>
    </row>
    <row r="279" spans="1:7" ht="15" x14ac:dyDescent="0.25">
      <c r="A279" s="41" t="s">
        <v>804</v>
      </c>
      <c r="B279" s="41" t="s">
        <v>805</v>
      </c>
      <c r="C279" s="41" t="s">
        <v>806</v>
      </c>
      <c r="D279" s="41" t="s">
        <v>805</v>
      </c>
      <c r="E279" s="41" t="s">
        <v>807</v>
      </c>
      <c r="F279" s="41" t="s">
        <v>808</v>
      </c>
      <c r="G279" s="41" t="s">
        <v>37</v>
      </c>
    </row>
    <row r="280" spans="1:7" ht="15" x14ac:dyDescent="0.25">
      <c r="A280" s="41" t="s">
        <v>809</v>
      </c>
      <c r="B280" s="41" t="s">
        <v>810</v>
      </c>
      <c r="C280" s="41" t="s">
        <v>806</v>
      </c>
      <c r="D280" s="41" t="s">
        <v>810</v>
      </c>
      <c r="E280" s="41" t="s">
        <v>807</v>
      </c>
      <c r="F280" s="41" t="s">
        <v>811</v>
      </c>
      <c r="G280" s="41" t="s">
        <v>37</v>
      </c>
    </row>
    <row r="281" spans="1:7" ht="15" x14ac:dyDescent="0.25">
      <c r="A281" s="41" t="s">
        <v>812</v>
      </c>
      <c r="B281" s="41" t="s">
        <v>813</v>
      </c>
      <c r="C281" s="41" t="s">
        <v>814</v>
      </c>
      <c r="D281" s="41" t="s">
        <v>47</v>
      </c>
      <c r="E281" s="41" t="s">
        <v>813</v>
      </c>
      <c r="F281" s="41" t="s">
        <v>815</v>
      </c>
      <c r="G281" s="41" t="s">
        <v>37</v>
      </c>
    </row>
    <row r="282" spans="1:7" ht="15" x14ac:dyDescent="0.25">
      <c r="A282" s="41" t="s">
        <v>816</v>
      </c>
      <c r="B282" s="41" t="s">
        <v>817</v>
      </c>
      <c r="C282" s="41" t="s">
        <v>818</v>
      </c>
      <c r="D282" s="41" t="s">
        <v>817</v>
      </c>
      <c r="E282" s="41" t="s">
        <v>405</v>
      </c>
      <c r="F282" s="41" t="s">
        <v>819</v>
      </c>
      <c r="G282" s="41" t="s">
        <v>37</v>
      </c>
    </row>
    <row r="283" spans="1:7" ht="15" x14ac:dyDescent="0.25">
      <c r="A283" s="41" t="s">
        <v>820</v>
      </c>
      <c r="B283" s="41" t="s">
        <v>821</v>
      </c>
      <c r="C283" s="41" t="s">
        <v>822</v>
      </c>
      <c r="D283" s="41" t="s">
        <v>47</v>
      </c>
      <c r="E283" s="41" t="s">
        <v>8</v>
      </c>
      <c r="F283" s="41" t="s">
        <v>823</v>
      </c>
      <c r="G283" s="41" t="s">
        <v>37</v>
      </c>
    </row>
    <row r="284" spans="1:7" ht="15" x14ac:dyDescent="0.25">
      <c r="A284" s="41" t="s">
        <v>824</v>
      </c>
      <c r="B284" s="41" t="s">
        <v>825</v>
      </c>
      <c r="C284" s="41" t="s">
        <v>826</v>
      </c>
      <c r="D284" s="41" t="s">
        <v>827</v>
      </c>
      <c r="E284" s="41" t="s">
        <v>828</v>
      </c>
      <c r="F284" s="41" t="s">
        <v>829</v>
      </c>
      <c r="G284" s="41" t="s">
        <v>37</v>
      </c>
    </row>
    <row r="285" spans="1:7" ht="15" x14ac:dyDescent="0.25">
      <c r="A285" s="41" t="s">
        <v>830</v>
      </c>
      <c r="B285" s="41" t="s">
        <v>831</v>
      </c>
      <c r="C285" s="41" t="s">
        <v>832</v>
      </c>
      <c r="D285" s="41" t="s">
        <v>833</v>
      </c>
      <c r="E285" s="41" t="s">
        <v>405</v>
      </c>
      <c r="F285" s="41" t="s">
        <v>834</v>
      </c>
      <c r="G285" s="41" t="s">
        <v>37</v>
      </c>
    </row>
    <row r="286" spans="1:7" ht="15" x14ac:dyDescent="0.25">
      <c r="A286" s="41" t="s">
        <v>835</v>
      </c>
      <c r="B286" s="41" t="s">
        <v>836</v>
      </c>
      <c r="C286" s="41" t="s">
        <v>837</v>
      </c>
      <c r="D286" s="41" t="s">
        <v>838</v>
      </c>
      <c r="E286" s="41" t="s">
        <v>839</v>
      </c>
      <c r="F286" s="41" t="s">
        <v>840</v>
      </c>
      <c r="G286" s="41" t="s">
        <v>37</v>
      </c>
    </row>
    <row r="287" spans="1:7" ht="15" x14ac:dyDescent="0.25">
      <c r="A287" s="41" t="s">
        <v>841</v>
      </c>
      <c r="B287" s="41" t="s">
        <v>842</v>
      </c>
      <c r="C287" s="41" t="s">
        <v>843</v>
      </c>
      <c r="D287" s="41" t="s">
        <v>842</v>
      </c>
      <c r="E287" s="41" t="s">
        <v>405</v>
      </c>
      <c r="F287" s="41" t="s">
        <v>844</v>
      </c>
      <c r="G287" s="41" t="s">
        <v>37</v>
      </c>
    </row>
    <row r="288" spans="1:7" ht="15" x14ac:dyDescent="0.25">
      <c r="A288" s="41" t="s">
        <v>845</v>
      </c>
      <c r="B288" s="41" t="s">
        <v>846</v>
      </c>
      <c r="C288" s="41" t="s">
        <v>801</v>
      </c>
      <c r="D288" s="41" t="s">
        <v>47</v>
      </c>
      <c r="E288" s="41" t="s">
        <v>798</v>
      </c>
      <c r="F288" s="41" t="s">
        <v>46</v>
      </c>
      <c r="G288" s="41" t="s">
        <v>53</v>
      </c>
    </row>
    <row r="289" spans="1:7" ht="15" x14ac:dyDescent="0.25">
      <c r="A289" s="41" t="s">
        <v>847</v>
      </c>
      <c r="B289" s="41" t="s">
        <v>848</v>
      </c>
      <c r="C289" s="41" t="s">
        <v>849</v>
      </c>
      <c r="D289" s="41" t="s">
        <v>838</v>
      </c>
      <c r="E289" s="41" t="s">
        <v>839</v>
      </c>
      <c r="F289" s="41" t="s">
        <v>850</v>
      </c>
      <c r="G289" s="41" t="s">
        <v>37</v>
      </c>
    </row>
    <row r="290" spans="1:7" ht="15" x14ac:dyDescent="0.25">
      <c r="A290" s="41" t="s">
        <v>851</v>
      </c>
      <c r="B290" s="41" t="s">
        <v>852</v>
      </c>
      <c r="C290" s="41" t="s">
        <v>853</v>
      </c>
      <c r="D290" s="41" t="s">
        <v>852</v>
      </c>
      <c r="E290" s="41" t="s">
        <v>839</v>
      </c>
      <c r="F290" s="41" t="s">
        <v>854</v>
      </c>
      <c r="G290" s="41" t="s">
        <v>37</v>
      </c>
    </row>
    <row r="291" spans="1:7" ht="15" x14ac:dyDescent="0.25">
      <c r="A291" s="41" t="s">
        <v>855</v>
      </c>
      <c r="B291" s="41" t="s">
        <v>856</v>
      </c>
      <c r="C291" s="41" t="s">
        <v>857</v>
      </c>
      <c r="D291" s="41" t="s">
        <v>838</v>
      </c>
      <c r="E291" s="41" t="s">
        <v>839</v>
      </c>
      <c r="F291" s="41" t="s">
        <v>858</v>
      </c>
      <c r="G291" s="41" t="s">
        <v>37</v>
      </c>
    </row>
    <row r="292" spans="1:7" ht="15" x14ac:dyDescent="0.25">
      <c r="A292" s="41" t="s">
        <v>859</v>
      </c>
      <c r="B292" s="41" t="s">
        <v>860</v>
      </c>
      <c r="C292" s="41" t="s">
        <v>861</v>
      </c>
      <c r="D292" s="41" t="s">
        <v>47</v>
      </c>
      <c r="E292" s="41" t="s">
        <v>813</v>
      </c>
      <c r="F292" s="41" t="s">
        <v>862</v>
      </c>
      <c r="G292" s="41" t="s">
        <v>37</v>
      </c>
    </row>
    <row r="293" spans="1:7" ht="15" x14ac:dyDescent="0.25">
      <c r="A293" s="41" t="s">
        <v>863</v>
      </c>
      <c r="B293" s="41" t="s">
        <v>864</v>
      </c>
      <c r="C293" s="41" t="s">
        <v>865</v>
      </c>
      <c r="D293" s="41" t="s">
        <v>866</v>
      </c>
      <c r="E293" s="41" t="s">
        <v>867</v>
      </c>
      <c r="F293" s="41" t="s">
        <v>868</v>
      </c>
      <c r="G293" s="41" t="s">
        <v>37</v>
      </c>
    </row>
    <row r="294" spans="1:7" ht="15" x14ac:dyDescent="0.25">
      <c r="A294" s="41" t="s">
        <v>869</v>
      </c>
      <c r="B294" s="41" t="s">
        <v>870</v>
      </c>
      <c r="C294" s="41" t="s">
        <v>822</v>
      </c>
      <c r="D294" s="41" t="s">
        <v>47</v>
      </c>
      <c r="E294" s="41" t="s">
        <v>8</v>
      </c>
      <c r="F294" s="41" t="s">
        <v>871</v>
      </c>
      <c r="G294" s="41" t="s">
        <v>37</v>
      </c>
    </row>
    <row r="295" spans="1:7" ht="15" x14ac:dyDescent="0.25">
      <c r="A295" s="41" t="s">
        <v>872</v>
      </c>
      <c r="B295" s="41" t="s">
        <v>873</v>
      </c>
      <c r="C295" s="41" t="s">
        <v>874</v>
      </c>
      <c r="D295" s="41" t="s">
        <v>875</v>
      </c>
      <c r="E295" s="41" t="s">
        <v>828</v>
      </c>
      <c r="F295" s="41" t="s">
        <v>876</v>
      </c>
      <c r="G295" s="41" t="s">
        <v>37</v>
      </c>
    </row>
    <row r="296" spans="1:7" ht="15" x14ac:dyDescent="0.25">
      <c r="A296" s="41" t="s">
        <v>877</v>
      </c>
      <c r="B296" s="41" t="s">
        <v>878</v>
      </c>
      <c r="C296" s="41" t="s">
        <v>879</v>
      </c>
      <c r="D296" s="41" t="s">
        <v>827</v>
      </c>
      <c r="E296" s="41" t="s">
        <v>828</v>
      </c>
      <c r="F296" s="41" t="s">
        <v>880</v>
      </c>
      <c r="G296" s="41" t="s">
        <v>37</v>
      </c>
    </row>
    <row r="297" spans="1:7" ht="15" x14ac:dyDescent="0.25">
      <c r="A297" s="41" t="s">
        <v>881</v>
      </c>
      <c r="B297" s="41" t="s">
        <v>882</v>
      </c>
      <c r="C297" s="41" t="s">
        <v>883</v>
      </c>
      <c r="D297" s="41" t="s">
        <v>827</v>
      </c>
      <c r="E297" s="41" t="s">
        <v>828</v>
      </c>
      <c r="F297" s="41" t="s">
        <v>884</v>
      </c>
      <c r="G297" s="41" t="s">
        <v>37</v>
      </c>
    </row>
    <row r="298" spans="1:7" ht="15" x14ac:dyDescent="0.25">
      <c r="A298" s="41" t="s">
        <v>885</v>
      </c>
      <c r="B298" s="41" t="s">
        <v>886</v>
      </c>
      <c r="C298" s="41" t="s">
        <v>887</v>
      </c>
      <c r="D298" s="41" t="s">
        <v>888</v>
      </c>
      <c r="E298" s="41" t="s">
        <v>867</v>
      </c>
      <c r="F298" s="41" t="s">
        <v>889</v>
      </c>
      <c r="G298" s="41" t="s">
        <v>37</v>
      </c>
    </row>
    <row r="299" spans="1:7" ht="15" x14ac:dyDescent="0.25">
      <c r="A299" s="41" t="s">
        <v>890</v>
      </c>
      <c r="B299" s="41" t="s">
        <v>891</v>
      </c>
      <c r="C299" s="41" t="s">
        <v>865</v>
      </c>
      <c r="D299" s="41" t="s">
        <v>866</v>
      </c>
      <c r="E299" s="41" t="s">
        <v>867</v>
      </c>
      <c r="F299" s="41" t="s">
        <v>892</v>
      </c>
      <c r="G299" s="41" t="s">
        <v>37</v>
      </c>
    </row>
    <row r="300" spans="1:7" ht="15" x14ac:dyDescent="0.25">
      <c r="A300" s="41" t="s">
        <v>893</v>
      </c>
      <c r="B300" s="41" t="s">
        <v>894</v>
      </c>
      <c r="C300" s="41" t="s">
        <v>895</v>
      </c>
      <c r="D300" s="41" t="s">
        <v>896</v>
      </c>
      <c r="E300" s="41" t="s">
        <v>839</v>
      </c>
      <c r="F300" s="41" t="s">
        <v>897</v>
      </c>
      <c r="G300" s="41" t="s">
        <v>37</v>
      </c>
    </row>
    <row r="301" spans="1:7" ht="15" x14ac:dyDescent="0.25">
      <c r="A301" s="41" t="s">
        <v>898</v>
      </c>
      <c r="B301" s="41" t="s">
        <v>899</v>
      </c>
      <c r="C301" s="41" t="s">
        <v>900</v>
      </c>
      <c r="D301" s="41" t="s">
        <v>896</v>
      </c>
      <c r="E301" s="41" t="s">
        <v>839</v>
      </c>
      <c r="F301" s="41" t="s">
        <v>901</v>
      </c>
      <c r="G301" s="41" t="s">
        <v>37</v>
      </c>
    </row>
    <row r="302" spans="1:7" ht="15" x14ac:dyDescent="0.25">
      <c r="A302" s="41" t="s">
        <v>902</v>
      </c>
      <c r="B302" s="41" t="s">
        <v>903</v>
      </c>
      <c r="C302" s="41" t="s">
        <v>895</v>
      </c>
      <c r="D302" s="41" t="s">
        <v>47</v>
      </c>
      <c r="E302" s="41" t="s">
        <v>904</v>
      </c>
      <c r="F302" s="41" t="s">
        <v>905</v>
      </c>
      <c r="G302" s="41" t="s">
        <v>53</v>
      </c>
    </row>
    <row r="303" spans="1:7" ht="15" x14ac:dyDescent="0.25">
      <c r="A303" s="41" t="s">
        <v>906</v>
      </c>
      <c r="B303" s="41" t="s">
        <v>907</v>
      </c>
      <c r="C303" s="41" t="s">
        <v>908</v>
      </c>
      <c r="D303" s="41" t="s">
        <v>47</v>
      </c>
      <c r="E303" s="41" t="s">
        <v>909</v>
      </c>
      <c r="F303" s="41" t="s">
        <v>910</v>
      </c>
      <c r="G303" s="41" t="s">
        <v>37</v>
      </c>
    </row>
    <row r="304" spans="1:7" ht="15" x14ac:dyDescent="0.25">
      <c r="A304" s="41" t="s">
        <v>911</v>
      </c>
      <c r="B304" s="41" t="s">
        <v>912</v>
      </c>
      <c r="C304" s="41" t="s">
        <v>51</v>
      </c>
      <c r="D304" s="41" t="s">
        <v>913</v>
      </c>
      <c r="E304" s="41" t="s">
        <v>839</v>
      </c>
      <c r="F304" s="41" t="s">
        <v>914</v>
      </c>
      <c r="G304" s="41" t="s">
        <v>37</v>
      </c>
    </row>
    <row r="305" spans="1:7" ht="15" x14ac:dyDescent="0.25">
      <c r="A305" s="41" t="s">
        <v>915</v>
      </c>
      <c r="B305" s="41" t="s">
        <v>916</v>
      </c>
      <c r="C305" s="41" t="s">
        <v>403</v>
      </c>
      <c r="D305" s="41" t="s">
        <v>404</v>
      </c>
      <c r="E305" s="41" t="s">
        <v>405</v>
      </c>
      <c r="F305" s="41" t="s">
        <v>917</v>
      </c>
      <c r="G305" s="41" t="s">
        <v>37</v>
      </c>
    </row>
    <row r="306" spans="1:7" ht="15" x14ac:dyDescent="0.25">
      <c r="A306" s="41" t="s">
        <v>918</v>
      </c>
      <c r="B306" s="41" t="s">
        <v>919</v>
      </c>
      <c r="C306" s="41" t="s">
        <v>920</v>
      </c>
      <c r="D306" s="41" t="s">
        <v>838</v>
      </c>
      <c r="E306" s="41" t="s">
        <v>839</v>
      </c>
      <c r="F306" s="41" t="s">
        <v>921</v>
      </c>
      <c r="G306" s="41" t="s">
        <v>37</v>
      </c>
    </row>
    <row r="307" spans="1:7" ht="15" x14ac:dyDescent="0.25">
      <c r="A307" s="41" t="s">
        <v>922</v>
      </c>
      <c r="B307" s="41" t="s">
        <v>923</v>
      </c>
      <c r="C307" s="41" t="s">
        <v>924</v>
      </c>
      <c r="D307" s="41" t="s">
        <v>852</v>
      </c>
      <c r="E307" s="41" t="s">
        <v>839</v>
      </c>
      <c r="F307" s="41" t="s">
        <v>925</v>
      </c>
      <c r="G307" s="41" t="s">
        <v>37</v>
      </c>
    </row>
    <row r="308" spans="1:7" ht="15" x14ac:dyDescent="0.25">
      <c r="A308" s="41" t="s">
        <v>926</v>
      </c>
      <c r="B308" s="41" t="s">
        <v>927</v>
      </c>
      <c r="C308" s="41" t="s">
        <v>928</v>
      </c>
      <c r="D308" s="41" t="s">
        <v>929</v>
      </c>
      <c r="E308" s="41" t="s">
        <v>828</v>
      </c>
      <c r="F308" s="41" t="s">
        <v>930</v>
      </c>
      <c r="G308" s="41" t="s">
        <v>37</v>
      </c>
    </row>
    <row r="309" spans="1:7" ht="15" x14ac:dyDescent="0.25">
      <c r="A309" s="41" t="s">
        <v>931</v>
      </c>
      <c r="B309" s="41" t="s">
        <v>932</v>
      </c>
      <c r="C309" s="41" t="s">
        <v>933</v>
      </c>
      <c r="D309" s="41" t="s">
        <v>896</v>
      </c>
      <c r="E309" s="41" t="s">
        <v>839</v>
      </c>
      <c r="F309" s="41" t="s">
        <v>934</v>
      </c>
      <c r="G309" s="41" t="s">
        <v>37</v>
      </c>
    </row>
    <row r="310" spans="1:7" ht="15" x14ac:dyDescent="0.25">
      <c r="A310" s="41" t="s">
        <v>935</v>
      </c>
      <c r="B310" s="41" t="s">
        <v>936</v>
      </c>
      <c r="C310" s="41" t="s">
        <v>937</v>
      </c>
      <c r="D310" s="41" t="s">
        <v>936</v>
      </c>
      <c r="E310" s="41" t="s">
        <v>867</v>
      </c>
      <c r="F310" s="41" t="s">
        <v>938</v>
      </c>
      <c r="G310" s="41" t="s">
        <v>37</v>
      </c>
    </row>
    <row r="311" spans="1:7" ht="15" x14ac:dyDescent="0.25">
      <c r="A311" s="41" t="s">
        <v>939</v>
      </c>
      <c r="B311" s="41" t="s">
        <v>940</v>
      </c>
      <c r="C311" s="41" t="s">
        <v>941</v>
      </c>
      <c r="D311" s="41" t="s">
        <v>942</v>
      </c>
      <c r="E311" s="41" t="s">
        <v>867</v>
      </c>
      <c r="F311" s="41" t="s">
        <v>943</v>
      </c>
      <c r="G311" s="41" t="s">
        <v>37</v>
      </c>
    </row>
    <row r="312" spans="1:7" ht="15" x14ac:dyDescent="0.25">
      <c r="A312" s="41" t="s">
        <v>944</v>
      </c>
      <c r="B312" s="41" t="s">
        <v>945</v>
      </c>
      <c r="C312" s="41" t="s">
        <v>941</v>
      </c>
      <c r="D312" s="41" t="s">
        <v>942</v>
      </c>
      <c r="E312" s="41" t="s">
        <v>867</v>
      </c>
      <c r="F312" s="41" t="s">
        <v>946</v>
      </c>
      <c r="G312" s="41" t="s">
        <v>37</v>
      </c>
    </row>
    <row r="313" spans="1:7" ht="15" x14ac:dyDescent="0.25">
      <c r="A313" s="41" t="s">
        <v>947</v>
      </c>
      <c r="B313" s="41" t="s">
        <v>948</v>
      </c>
      <c r="C313" s="41" t="s">
        <v>949</v>
      </c>
      <c r="D313" s="41" t="s">
        <v>896</v>
      </c>
      <c r="E313" s="41" t="s">
        <v>839</v>
      </c>
      <c r="F313" s="41" t="s">
        <v>950</v>
      </c>
      <c r="G313" s="41" t="s">
        <v>37</v>
      </c>
    </row>
    <row r="314" spans="1:7" ht="15" x14ac:dyDescent="0.25">
      <c r="A314" s="41" t="s">
        <v>951</v>
      </c>
      <c r="B314" s="41" t="s">
        <v>952</v>
      </c>
      <c r="C314" s="41" t="s">
        <v>953</v>
      </c>
      <c r="D314" s="41" t="s">
        <v>866</v>
      </c>
      <c r="E314" s="41" t="s">
        <v>867</v>
      </c>
      <c r="F314" s="41" t="s">
        <v>954</v>
      </c>
      <c r="G314" s="41" t="s">
        <v>37</v>
      </c>
    </row>
    <row r="315" spans="1:7" ht="15" x14ac:dyDescent="0.25">
      <c r="A315" s="41" t="s">
        <v>955</v>
      </c>
      <c r="B315" s="41" t="s">
        <v>956</v>
      </c>
      <c r="C315" s="41" t="s">
        <v>895</v>
      </c>
      <c r="D315" s="41" t="s">
        <v>896</v>
      </c>
      <c r="E315" s="41" t="s">
        <v>839</v>
      </c>
      <c r="F315" s="41" t="s">
        <v>957</v>
      </c>
      <c r="G315" s="41" t="s">
        <v>37</v>
      </c>
    </row>
    <row r="316" spans="1:7" ht="15" x14ac:dyDescent="0.25">
      <c r="A316" s="41" t="s">
        <v>958</v>
      </c>
      <c r="B316" s="41" t="s">
        <v>959</v>
      </c>
      <c r="C316" s="41" t="s">
        <v>895</v>
      </c>
      <c r="D316" s="41" t="s">
        <v>896</v>
      </c>
      <c r="E316" s="41" t="s">
        <v>839</v>
      </c>
      <c r="F316" s="41" t="s">
        <v>960</v>
      </c>
      <c r="G316" s="41" t="s">
        <v>37</v>
      </c>
    </row>
    <row r="317" spans="1:7" ht="15" x14ac:dyDescent="0.25">
      <c r="A317" s="41" t="s">
        <v>961</v>
      </c>
      <c r="B317" s="41" t="s">
        <v>942</v>
      </c>
      <c r="C317" s="41" t="s">
        <v>962</v>
      </c>
      <c r="D317" s="41" t="s">
        <v>942</v>
      </c>
      <c r="E317" s="41" t="s">
        <v>867</v>
      </c>
      <c r="F317" s="41" t="s">
        <v>963</v>
      </c>
      <c r="G317" s="41" t="s">
        <v>37</v>
      </c>
    </row>
    <row r="318" spans="1:7" ht="15" x14ac:dyDescent="0.25">
      <c r="A318" s="41" t="s">
        <v>964</v>
      </c>
      <c r="B318" s="41" t="s">
        <v>909</v>
      </c>
      <c r="C318" s="41" t="s">
        <v>908</v>
      </c>
      <c r="D318" s="41" t="s">
        <v>47</v>
      </c>
      <c r="E318" s="41" t="s">
        <v>909</v>
      </c>
      <c r="F318" s="41" t="s">
        <v>965</v>
      </c>
      <c r="G318" s="41" t="s">
        <v>37</v>
      </c>
    </row>
    <row r="319" spans="1:7" ht="15" x14ac:dyDescent="0.25">
      <c r="A319" s="41" t="s">
        <v>966</v>
      </c>
      <c r="B319" s="41" t="s">
        <v>967</v>
      </c>
      <c r="C319" s="41" t="s">
        <v>968</v>
      </c>
      <c r="D319" s="41" t="s">
        <v>896</v>
      </c>
      <c r="E319" s="41" t="s">
        <v>839</v>
      </c>
      <c r="F319" s="41" t="s">
        <v>969</v>
      </c>
      <c r="G319" s="41" t="s">
        <v>37</v>
      </c>
    </row>
    <row r="320" spans="1:7" ht="15" x14ac:dyDescent="0.25">
      <c r="A320" s="41" t="s">
        <v>970</v>
      </c>
      <c r="B320" s="41" t="s">
        <v>971</v>
      </c>
      <c r="C320" s="41" t="s">
        <v>972</v>
      </c>
      <c r="D320" s="41" t="s">
        <v>896</v>
      </c>
      <c r="E320" s="41" t="s">
        <v>839</v>
      </c>
      <c r="F320" s="41" t="s">
        <v>973</v>
      </c>
      <c r="G320" s="41" t="s">
        <v>37</v>
      </c>
    </row>
    <row r="321" spans="1:7" ht="15" x14ac:dyDescent="0.25">
      <c r="A321" s="41" t="s">
        <v>974</v>
      </c>
      <c r="B321" s="41" t="s">
        <v>975</v>
      </c>
      <c r="C321" s="41" t="s">
        <v>306</v>
      </c>
      <c r="D321" s="41" t="s">
        <v>827</v>
      </c>
      <c r="E321" s="41" t="s">
        <v>828</v>
      </c>
      <c r="F321" s="41" t="s">
        <v>976</v>
      </c>
      <c r="G321" s="41" t="s">
        <v>37</v>
      </c>
    </row>
    <row r="322" spans="1:7" ht="15" x14ac:dyDescent="0.25">
      <c r="A322" s="41" t="s">
        <v>977</v>
      </c>
      <c r="B322" s="41" t="s">
        <v>978</v>
      </c>
      <c r="C322" s="41" t="s">
        <v>979</v>
      </c>
      <c r="D322" s="41" t="s">
        <v>404</v>
      </c>
      <c r="E322" s="41" t="s">
        <v>405</v>
      </c>
      <c r="F322" s="41" t="s">
        <v>980</v>
      </c>
      <c r="G322" s="41" t="s">
        <v>37</v>
      </c>
    </row>
    <row r="323" spans="1:7" ht="15" x14ac:dyDescent="0.25">
      <c r="A323" s="41" t="s">
        <v>981</v>
      </c>
      <c r="B323" s="41" t="s">
        <v>982</v>
      </c>
      <c r="C323" s="41" t="s">
        <v>983</v>
      </c>
      <c r="D323" s="41" t="s">
        <v>827</v>
      </c>
      <c r="E323" s="41" t="s">
        <v>828</v>
      </c>
      <c r="F323" s="41" t="s">
        <v>984</v>
      </c>
      <c r="G323" s="41" t="s">
        <v>37</v>
      </c>
    </row>
    <row r="324" spans="1:7" ht="15" x14ac:dyDescent="0.25">
      <c r="A324" s="41" t="s">
        <v>985</v>
      </c>
      <c r="B324" s="41" t="s">
        <v>986</v>
      </c>
      <c r="C324" s="41" t="s">
        <v>329</v>
      </c>
      <c r="D324" s="41" t="s">
        <v>47</v>
      </c>
      <c r="E324" s="41" t="s">
        <v>987</v>
      </c>
      <c r="F324" s="41" t="s">
        <v>46</v>
      </c>
      <c r="G324" s="41" t="s">
        <v>987</v>
      </c>
    </row>
    <row r="325" spans="1:7" ht="15" x14ac:dyDescent="0.25">
      <c r="A325" s="41" t="s">
        <v>988</v>
      </c>
      <c r="B325" s="41" t="s">
        <v>989</v>
      </c>
      <c r="C325" s="41" t="s">
        <v>990</v>
      </c>
      <c r="D325" s="41" t="s">
        <v>805</v>
      </c>
      <c r="E325" s="41" t="s">
        <v>807</v>
      </c>
      <c r="F325" s="41" t="s">
        <v>991</v>
      </c>
      <c r="G325" s="41" t="s">
        <v>37</v>
      </c>
    </row>
    <row r="326" spans="1:7" ht="15" x14ac:dyDescent="0.25">
      <c r="A326" s="41" t="s">
        <v>992</v>
      </c>
      <c r="B326" s="41" t="s">
        <v>993</v>
      </c>
      <c r="C326" s="41" t="s">
        <v>994</v>
      </c>
      <c r="D326" s="41" t="s">
        <v>632</v>
      </c>
      <c r="E326" s="41" t="s">
        <v>405</v>
      </c>
      <c r="F326" s="41" t="s">
        <v>995</v>
      </c>
      <c r="G326" s="41" t="s">
        <v>37</v>
      </c>
    </row>
    <row r="327" spans="1:7" ht="15" x14ac:dyDescent="0.25">
      <c r="A327" s="41" t="s">
        <v>996</v>
      </c>
      <c r="B327" s="41" t="s">
        <v>997</v>
      </c>
      <c r="C327" s="41" t="s">
        <v>994</v>
      </c>
      <c r="D327" s="41" t="s">
        <v>632</v>
      </c>
      <c r="E327" s="41" t="s">
        <v>405</v>
      </c>
      <c r="F327" s="41" t="s">
        <v>998</v>
      </c>
      <c r="G327" s="41" t="s">
        <v>37</v>
      </c>
    </row>
    <row r="328" spans="1:7" ht="15" x14ac:dyDescent="0.25">
      <c r="A328" s="41" t="s">
        <v>999</v>
      </c>
      <c r="B328" s="41" t="s">
        <v>1000</v>
      </c>
      <c r="C328" s="41" t="s">
        <v>994</v>
      </c>
      <c r="D328" s="41" t="s">
        <v>632</v>
      </c>
      <c r="E328" s="41" t="s">
        <v>405</v>
      </c>
      <c r="F328" s="41" t="s">
        <v>1001</v>
      </c>
      <c r="G328" s="41" t="s">
        <v>37</v>
      </c>
    </row>
    <row r="329" spans="1:7" ht="15" x14ac:dyDescent="0.25">
      <c r="A329" s="41" t="s">
        <v>1002</v>
      </c>
      <c r="B329" s="41" t="s">
        <v>1003</v>
      </c>
      <c r="C329" s="41" t="s">
        <v>1004</v>
      </c>
      <c r="D329" s="41" t="s">
        <v>888</v>
      </c>
      <c r="E329" s="41" t="s">
        <v>867</v>
      </c>
      <c r="F329" s="41" t="s">
        <v>1005</v>
      </c>
      <c r="G329" s="41" t="s">
        <v>37</v>
      </c>
    </row>
    <row r="330" spans="1:7" ht="15" x14ac:dyDescent="0.25">
      <c r="A330" s="41" t="s">
        <v>1006</v>
      </c>
      <c r="B330" s="41" t="s">
        <v>913</v>
      </c>
      <c r="C330" s="41" t="s">
        <v>1007</v>
      </c>
      <c r="D330" s="41" t="s">
        <v>913</v>
      </c>
      <c r="E330" s="41" t="s">
        <v>839</v>
      </c>
      <c r="F330" s="41" t="s">
        <v>1008</v>
      </c>
      <c r="G330" s="41" t="s">
        <v>37</v>
      </c>
    </row>
    <row r="331" spans="1:7" ht="15" x14ac:dyDescent="0.25">
      <c r="A331" s="41" t="s">
        <v>1009</v>
      </c>
      <c r="B331" s="41" t="s">
        <v>1010</v>
      </c>
      <c r="C331" s="41" t="s">
        <v>1011</v>
      </c>
      <c r="D331" s="41" t="s">
        <v>827</v>
      </c>
      <c r="E331" s="41" t="s">
        <v>828</v>
      </c>
      <c r="F331" s="41" t="s">
        <v>1012</v>
      </c>
      <c r="G331" s="41" t="s">
        <v>37</v>
      </c>
    </row>
    <row r="332" spans="1:7" ht="15" x14ac:dyDescent="0.25">
      <c r="A332" s="41" t="s">
        <v>1013</v>
      </c>
      <c r="B332" s="41" t="s">
        <v>1014</v>
      </c>
      <c r="C332" s="41" t="s">
        <v>1015</v>
      </c>
      <c r="D332" s="41" t="s">
        <v>942</v>
      </c>
      <c r="E332" s="41" t="s">
        <v>867</v>
      </c>
      <c r="F332" s="41" t="s">
        <v>1016</v>
      </c>
      <c r="G332" s="41" t="s">
        <v>37</v>
      </c>
    </row>
    <row r="333" spans="1:7" ht="15" x14ac:dyDescent="0.25">
      <c r="A333" s="41" t="s">
        <v>1017</v>
      </c>
      <c r="B333" s="41" t="s">
        <v>1018</v>
      </c>
      <c r="C333" s="41" t="s">
        <v>1019</v>
      </c>
      <c r="D333" s="41" t="s">
        <v>929</v>
      </c>
      <c r="E333" s="41" t="s">
        <v>828</v>
      </c>
      <c r="F333" s="41" t="s">
        <v>1020</v>
      </c>
      <c r="G333" s="41" t="s">
        <v>37</v>
      </c>
    </row>
    <row r="334" spans="1:7" ht="15" x14ac:dyDescent="0.25">
      <c r="A334" s="41" t="s">
        <v>1021</v>
      </c>
      <c r="B334" s="41" t="s">
        <v>1022</v>
      </c>
      <c r="C334" s="41" t="s">
        <v>1023</v>
      </c>
      <c r="D334" s="41" t="s">
        <v>929</v>
      </c>
      <c r="E334" s="41" t="s">
        <v>828</v>
      </c>
      <c r="F334" s="41" t="s">
        <v>1024</v>
      </c>
      <c r="G334" s="41" t="s">
        <v>37</v>
      </c>
    </row>
    <row r="335" spans="1:7" ht="15" x14ac:dyDescent="0.25">
      <c r="A335" s="41" t="s">
        <v>1025</v>
      </c>
      <c r="B335" s="41" t="s">
        <v>1026</v>
      </c>
      <c r="C335" s="41" t="s">
        <v>1027</v>
      </c>
      <c r="D335" s="41" t="s">
        <v>929</v>
      </c>
      <c r="E335" s="41" t="s">
        <v>828</v>
      </c>
      <c r="F335" s="41" t="s">
        <v>1028</v>
      </c>
      <c r="G335" s="41" t="s">
        <v>37</v>
      </c>
    </row>
    <row r="336" spans="1:7" ht="15" x14ac:dyDescent="0.25">
      <c r="A336" s="41" t="s">
        <v>1029</v>
      </c>
      <c r="B336" s="41" t="s">
        <v>1030</v>
      </c>
      <c r="C336" s="41" t="s">
        <v>1031</v>
      </c>
      <c r="D336" s="41" t="s">
        <v>929</v>
      </c>
      <c r="E336" s="41" t="s">
        <v>828</v>
      </c>
      <c r="F336" s="41" t="s">
        <v>1032</v>
      </c>
      <c r="G336" s="41" t="s">
        <v>37</v>
      </c>
    </row>
    <row r="337" spans="1:7" ht="15" x14ac:dyDescent="0.25">
      <c r="A337" s="41" t="s">
        <v>1033</v>
      </c>
      <c r="B337" s="41" t="s">
        <v>1034</v>
      </c>
      <c r="C337" s="41" t="s">
        <v>329</v>
      </c>
      <c r="D337" s="41" t="s">
        <v>827</v>
      </c>
      <c r="E337" s="41" t="s">
        <v>828</v>
      </c>
      <c r="F337" s="41" t="s">
        <v>1035</v>
      </c>
      <c r="G337" s="41" t="s">
        <v>37</v>
      </c>
    </row>
    <row r="338" spans="1:7" ht="15" x14ac:dyDescent="0.25">
      <c r="A338" s="41" t="s">
        <v>1036</v>
      </c>
      <c r="B338" s="41" t="s">
        <v>1037</v>
      </c>
      <c r="C338" s="41" t="s">
        <v>1038</v>
      </c>
      <c r="D338" s="41" t="s">
        <v>404</v>
      </c>
      <c r="E338" s="41" t="s">
        <v>405</v>
      </c>
      <c r="F338" s="41" t="s">
        <v>1039</v>
      </c>
      <c r="G338" s="41" t="s">
        <v>37</v>
      </c>
    </row>
    <row r="339" spans="1:7" ht="15" x14ac:dyDescent="0.25">
      <c r="A339" s="41" t="s">
        <v>1040</v>
      </c>
      <c r="B339" s="41" t="s">
        <v>1041</v>
      </c>
      <c r="C339" s="41" t="s">
        <v>1042</v>
      </c>
      <c r="D339" s="41" t="s">
        <v>404</v>
      </c>
      <c r="E339" s="41" t="s">
        <v>405</v>
      </c>
      <c r="F339" s="41" t="s">
        <v>1043</v>
      </c>
      <c r="G339" s="41" t="s">
        <v>37</v>
      </c>
    </row>
    <row r="340" spans="1:7" ht="15" x14ac:dyDescent="0.25">
      <c r="A340" s="41" t="s">
        <v>1044</v>
      </c>
      <c r="B340" s="41" t="s">
        <v>1045</v>
      </c>
      <c r="C340" s="41" t="s">
        <v>631</v>
      </c>
      <c r="D340" s="41" t="s">
        <v>404</v>
      </c>
      <c r="E340" s="41" t="s">
        <v>405</v>
      </c>
      <c r="F340" s="41" t="s">
        <v>1046</v>
      </c>
      <c r="G340" s="41" t="s">
        <v>37</v>
      </c>
    </row>
    <row r="341" spans="1:7" ht="15" x14ac:dyDescent="0.25">
      <c r="A341" s="41" t="s">
        <v>1047</v>
      </c>
      <c r="B341" s="41" t="s">
        <v>1048</v>
      </c>
      <c r="C341" s="41" t="s">
        <v>1049</v>
      </c>
      <c r="D341" s="41" t="s">
        <v>404</v>
      </c>
      <c r="E341" s="41" t="s">
        <v>405</v>
      </c>
      <c r="F341" s="41" t="s">
        <v>1050</v>
      </c>
      <c r="G341" s="41" t="s">
        <v>37</v>
      </c>
    </row>
    <row r="342" spans="1:7" ht="15" x14ac:dyDescent="0.25">
      <c r="A342" s="41" t="s">
        <v>1051</v>
      </c>
      <c r="B342" s="41" t="s">
        <v>1052</v>
      </c>
      <c r="C342" s="41" t="s">
        <v>1053</v>
      </c>
      <c r="D342" s="41" t="s">
        <v>913</v>
      </c>
      <c r="E342" s="41" t="s">
        <v>839</v>
      </c>
      <c r="F342" s="41" t="s">
        <v>1054</v>
      </c>
      <c r="G342" s="41" t="s">
        <v>37</v>
      </c>
    </row>
    <row r="343" spans="1:7" ht="15" x14ac:dyDescent="0.25">
      <c r="A343" s="41" t="s">
        <v>1055</v>
      </c>
      <c r="B343" s="41" t="s">
        <v>1056</v>
      </c>
      <c r="C343" s="41" t="s">
        <v>1057</v>
      </c>
      <c r="D343" s="41" t="s">
        <v>47</v>
      </c>
      <c r="E343" s="41" t="s">
        <v>8</v>
      </c>
      <c r="F343" s="41" t="s">
        <v>1058</v>
      </c>
      <c r="G343" s="41" t="s">
        <v>37</v>
      </c>
    </row>
    <row r="344" spans="1:7" ht="15" x14ac:dyDescent="0.25">
      <c r="A344" s="41" t="s">
        <v>1059</v>
      </c>
      <c r="B344" s="41" t="s">
        <v>1060</v>
      </c>
      <c r="C344" s="41" t="s">
        <v>1061</v>
      </c>
      <c r="D344" s="41" t="s">
        <v>913</v>
      </c>
      <c r="E344" s="41" t="s">
        <v>839</v>
      </c>
      <c r="F344" s="41" t="s">
        <v>1062</v>
      </c>
      <c r="G344" s="41" t="s">
        <v>37</v>
      </c>
    </row>
    <row r="345" spans="1:7" ht="15" x14ac:dyDescent="0.25">
      <c r="A345" s="41" t="s">
        <v>1063</v>
      </c>
      <c r="B345" s="41" t="s">
        <v>1064</v>
      </c>
      <c r="C345" s="41" t="s">
        <v>1065</v>
      </c>
      <c r="D345" s="41" t="s">
        <v>47</v>
      </c>
      <c r="E345" s="41" t="s">
        <v>813</v>
      </c>
      <c r="F345" s="41" t="s">
        <v>1066</v>
      </c>
      <c r="G345" s="41" t="s">
        <v>37</v>
      </c>
    </row>
    <row r="346" spans="1:7" ht="15" x14ac:dyDescent="0.25">
      <c r="A346" s="41" t="s">
        <v>1067</v>
      </c>
      <c r="B346" s="41" t="s">
        <v>1068</v>
      </c>
      <c r="C346" s="41" t="s">
        <v>1069</v>
      </c>
      <c r="D346" s="41" t="s">
        <v>47</v>
      </c>
      <c r="E346" s="41" t="s">
        <v>813</v>
      </c>
      <c r="F346" s="41" t="s">
        <v>1070</v>
      </c>
      <c r="G346" s="41" t="s">
        <v>37</v>
      </c>
    </row>
    <row r="347" spans="1:7" ht="15" x14ac:dyDescent="0.25">
      <c r="A347" s="41" t="s">
        <v>1071</v>
      </c>
      <c r="B347" s="41" t="s">
        <v>1072</v>
      </c>
      <c r="C347" s="41" t="s">
        <v>1073</v>
      </c>
      <c r="D347" s="41" t="s">
        <v>1074</v>
      </c>
      <c r="E347" s="41" t="s">
        <v>867</v>
      </c>
      <c r="F347" s="41" t="s">
        <v>1075</v>
      </c>
      <c r="G347" s="41" t="s">
        <v>37</v>
      </c>
    </row>
    <row r="348" spans="1:7" ht="15" x14ac:dyDescent="0.25">
      <c r="A348" s="41" t="s">
        <v>1076</v>
      </c>
      <c r="B348" s="41" t="s">
        <v>1077</v>
      </c>
      <c r="C348" s="41" t="s">
        <v>1078</v>
      </c>
      <c r="D348" s="41" t="s">
        <v>1074</v>
      </c>
      <c r="E348" s="41" t="s">
        <v>867</v>
      </c>
      <c r="F348" s="41" t="s">
        <v>1079</v>
      </c>
      <c r="G348" s="41" t="s">
        <v>37</v>
      </c>
    </row>
    <row r="349" spans="1:7" ht="15" x14ac:dyDescent="0.25">
      <c r="A349" s="41" t="s">
        <v>1080</v>
      </c>
      <c r="B349" s="41" t="s">
        <v>1081</v>
      </c>
      <c r="C349" s="41" t="s">
        <v>46</v>
      </c>
      <c r="D349" s="41" t="s">
        <v>1074</v>
      </c>
      <c r="E349" s="41" t="s">
        <v>867</v>
      </c>
      <c r="F349" s="41" t="s">
        <v>1082</v>
      </c>
      <c r="G349" s="41" t="s">
        <v>37</v>
      </c>
    </row>
    <row r="350" spans="1:7" ht="15" x14ac:dyDescent="0.25">
      <c r="A350" s="41" t="s">
        <v>1083</v>
      </c>
      <c r="B350" s="41" t="s">
        <v>1084</v>
      </c>
      <c r="C350" s="41" t="s">
        <v>112</v>
      </c>
      <c r="D350" s="41" t="s">
        <v>1074</v>
      </c>
      <c r="E350" s="41" t="s">
        <v>867</v>
      </c>
      <c r="F350" s="41" t="s">
        <v>1085</v>
      </c>
      <c r="G350" s="41" t="s">
        <v>37</v>
      </c>
    </row>
    <row r="351" spans="1:7" ht="15" x14ac:dyDescent="0.25">
      <c r="A351" s="41" t="s">
        <v>1086</v>
      </c>
      <c r="B351" s="41" t="s">
        <v>1087</v>
      </c>
      <c r="C351" s="41" t="s">
        <v>643</v>
      </c>
      <c r="D351" s="41" t="s">
        <v>838</v>
      </c>
      <c r="E351" s="41" t="s">
        <v>839</v>
      </c>
      <c r="F351" s="41" t="s">
        <v>1088</v>
      </c>
      <c r="G351" s="41" t="s">
        <v>37</v>
      </c>
    </row>
    <row r="352" spans="1:7" ht="15" x14ac:dyDescent="0.25">
      <c r="A352" s="41" t="s">
        <v>1089</v>
      </c>
      <c r="B352" s="41" t="s">
        <v>1090</v>
      </c>
      <c r="C352" s="41" t="s">
        <v>499</v>
      </c>
      <c r="D352" s="41" t="s">
        <v>500</v>
      </c>
      <c r="E352" s="41" t="s">
        <v>405</v>
      </c>
      <c r="F352" s="41" t="s">
        <v>1091</v>
      </c>
      <c r="G352" s="41" t="s">
        <v>37</v>
      </c>
    </row>
    <row r="353" spans="1:7" ht="15" x14ac:dyDescent="0.25">
      <c r="A353" s="41" t="s">
        <v>1092</v>
      </c>
      <c r="B353" s="41" t="s">
        <v>1093</v>
      </c>
      <c r="C353" s="41" t="s">
        <v>499</v>
      </c>
      <c r="D353" s="41" t="s">
        <v>500</v>
      </c>
      <c r="E353" s="41" t="s">
        <v>405</v>
      </c>
      <c r="F353" s="41" t="s">
        <v>1094</v>
      </c>
      <c r="G353" s="41" t="s">
        <v>37</v>
      </c>
    </row>
    <row r="354" spans="1:7" ht="15" x14ac:dyDescent="0.25">
      <c r="A354" s="41" t="s">
        <v>1095</v>
      </c>
      <c r="B354" s="41" t="s">
        <v>1096</v>
      </c>
      <c r="C354" s="41" t="s">
        <v>499</v>
      </c>
      <c r="D354" s="41" t="s">
        <v>500</v>
      </c>
      <c r="E354" s="41" t="s">
        <v>405</v>
      </c>
      <c r="F354" s="41" t="s">
        <v>1097</v>
      </c>
      <c r="G354" s="41" t="s">
        <v>37</v>
      </c>
    </row>
    <row r="355" spans="1:7" ht="15" x14ac:dyDescent="0.25">
      <c r="A355" s="41" t="s">
        <v>1098</v>
      </c>
      <c r="B355" s="41" t="s">
        <v>1099</v>
      </c>
      <c r="C355" s="41" t="s">
        <v>499</v>
      </c>
      <c r="D355" s="41" t="s">
        <v>500</v>
      </c>
      <c r="E355" s="41" t="s">
        <v>405</v>
      </c>
      <c r="F355" s="41" t="s">
        <v>1100</v>
      </c>
      <c r="G355" s="41" t="s">
        <v>37</v>
      </c>
    </row>
    <row r="356" spans="1:7" ht="15" x14ac:dyDescent="0.25">
      <c r="A356" s="41" t="s">
        <v>1101</v>
      </c>
      <c r="B356" s="41" t="s">
        <v>1102</v>
      </c>
      <c r="C356" s="41" t="s">
        <v>499</v>
      </c>
      <c r="D356" s="41" t="s">
        <v>500</v>
      </c>
      <c r="E356" s="41" t="s">
        <v>405</v>
      </c>
      <c r="F356" s="41" t="s">
        <v>1103</v>
      </c>
      <c r="G356" s="41" t="s">
        <v>37</v>
      </c>
    </row>
    <row r="357" spans="1:7" ht="15" x14ac:dyDescent="0.25">
      <c r="A357" s="41" t="s">
        <v>1104</v>
      </c>
      <c r="B357" s="41" t="s">
        <v>1105</v>
      </c>
      <c r="C357" s="41" t="s">
        <v>499</v>
      </c>
      <c r="D357" s="41" t="s">
        <v>500</v>
      </c>
      <c r="E357" s="41" t="s">
        <v>405</v>
      </c>
      <c r="F357" s="41" t="s">
        <v>1106</v>
      </c>
      <c r="G357" s="41" t="s">
        <v>37</v>
      </c>
    </row>
    <row r="358" spans="1:7" ht="15" x14ac:dyDescent="0.25">
      <c r="A358" s="41" t="s">
        <v>1107</v>
      </c>
      <c r="B358" s="41" t="s">
        <v>1108</v>
      </c>
      <c r="C358" s="41" t="s">
        <v>499</v>
      </c>
      <c r="D358" s="41" t="s">
        <v>500</v>
      </c>
      <c r="E358" s="41" t="s">
        <v>405</v>
      </c>
      <c r="F358" s="41" t="s">
        <v>1109</v>
      </c>
      <c r="G358" s="41" t="s">
        <v>37</v>
      </c>
    </row>
    <row r="359" spans="1:7" ht="15" x14ac:dyDescent="0.25">
      <c r="A359" s="41" t="s">
        <v>1110</v>
      </c>
      <c r="B359" s="41" t="s">
        <v>1111</v>
      </c>
      <c r="C359" s="41" t="s">
        <v>499</v>
      </c>
      <c r="D359" s="41" t="s">
        <v>500</v>
      </c>
      <c r="E359" s="41" t="s">
        <v>405</v>
      </c>
      <c r="F359" s="41" t="s">
        <v>1112</v>
      </c>
      <c r="G359" s="41" t="s">
        <v>37</v>
      </c>
    </row>
    <row r="360" spans="1:7" ht="15" x14ac:dyDescent="0.25">
      <c r="A360" s="41" t="s">
        <v>1113</v>
      </c>
      <c r="B360" s="41" t="s">
        <v>1114</v>
      </c>
      <c r="C360" s="41" t="s">
        <v>1115</v>
      </c>
      <c r="D360" s="41" t="s">
        <v>942</v>
      </c>
      <c r="E360" s="41" t="s">
        <v>867</v>
      </c>
      <c r="F360" s="41" t="s">
        <v>1116</v>
      </c>
      <c r="G360" s="41" t="s">
        <v>37</v>
      </c>
    </row>
    <row r="361" spans="1:7" ht="15" x14ac:dyDescent="0.25">
      <c r="A361" s="41" t="s">
        <v>1117</v>
      </c>
      <c r="B361" s="41" t="s">
        <v>1118</v>
      </c>
      <c r="C361" s="41" t="s">
        <v>1119</v>
      </c>
      <c r="D361" s="41" t="s">
        <v>404</v>
      </c>
      <c r="E361" s="41" t="s">
        <v>405</v>
      </c>
      <c r="F361" s="41" t="s">
        <v>1120</v>
      </c>
      <c r="G361" s="41" t="s">
        <v>37</v>
      </c>
    </row>
    <row r="362" spans="1:7" ht="15" x14ac:dyDescent="0.25">
      <c r="A362" s="41" t="s">
        <v>1121</v>
      </c>
      <c r="B362" s="41" t="s">
        <v>1122</v>
      </c>
      <c r="C362" s="41" t="s">
        <v>1123</v>
      </c>
      <c r="D362" s="41" t="s">
        <v>805</v>
      </c>
      <c r="E362" s="41" t="s">
        <v>807</v>
      </c>
      <c r="F362" s="41" t="s">
        <v>1124</v>
      </c>
      <c r="G362" s="41" t="s">
        <v>37</v>
      </c>
    </row>
    <row r="363" spans="1:7" ht="15" x14ac:dyDescent="0.25">
      <c r="A363" s="41" t="s">
        <v>1125</v>
      </c>
      <c r="B363" s="41" t="s">
        <v>1126</v>
      </c>
      <c r="C363" s="41" t="s">
        <v>46</v>
      </c>
      <c r="D363" s="41" t="s">
        <v>47</v>
      </c>
      <c r="E363" s="41" t="s">
        <v>987</v>
      </c>
      <c r="F363" s="41" t="s">
        <v>46</v>
      </c>
      <c r="G363" s="41" t="s">
        <v>987</v>
      </c>
    </row>
    <row r="364" spans="1:7" ht="15" x14ac:dyDescent="0.25">
      <c r="A364" s="41" t="s">
        <v>1127</v>
      </c>
      <c r="B364" s="41" t="s">
        <v>1128</v>
      </c>
      <c r="C364" s="41" t="s">
        <v>306</v>
      </c>
      <c r="D364" s="41" t="s">
        <v>47</v>
      </c>
      <c r="E364" s="41" t="s">
        <v>987</v>
      </c>
      <c r="F364" s="41" t="s">
        <v>46</v>
      </c>
      <c r="G364" s="41" t="s">
        <v>987</v>
      </c>
    </row>
  </sheetData>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Award</vt:lpstr>
      <vt:lpstr>fy18award</vt:lpstr>
      <vt:lpstr>Blank Worksheet</vt:lpstr>
      <vt:lpstr>Sample Worksheet</vt:lpstr>
      <vt:lpstr>fy19award</vt:lpstr>
      <vt:lpstr>dept</vt:lpstr>
      <vt:lpstr>myAward</vt:lpstr>
      <vt:lpstr>myDept</vt:lpstr>
    </vt:vector>
  </TitlesOfParts>
  <Company>Payroll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SBPBC SBPBC</dc:creator>
  <cp:lastModifiedBy>Michelle Martin</cp:lastModifiedBy>
  <cp:lastPrinted>2022-11-02T18:06:07Z</cp:lastPrinted>
  <dcterms:created xsi:type="dcterms:W3CDTF">2001-09-25T16:05:49Z</dcterms:created>
  <dcterms:modified xsi:type="dcterms:W3CDTF">2024-03-04T19:55:53Z</dcterms:modified>
</cp:coreProperties>
</file>